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N:\Šramota\20098 ŽUB - ulice Uhelná\04 Realizace\02 Soutěž\02 Dotazy z 08.08.2023\Upravené VV\"/>
    </mc:Choice>
  </mc:AlternateContent>
  <bookViews>
    <workbookView xWindow="930" yWindow="0" windowWidth="12840" windowHeight="12315"/>
  </bookViews>
  <sheets>
    <sheet name="D.1.2_SO 06-06-62" sheetId="1" r:id="rId1"/>
  </sheets>
  <calcPr calcId="162913"/>
  <webPublishing codePage="0"/>
</workbook>
</file>

<file path=xl/calcChain.xml><?xml version="1.0" encoding="utf-8"?>
<calcChain xmlns="http://schemas.openxmlformats.org/spreadsheetml/2006/main">
  <c r="I148" i="1" l="1"/>
  <c r="O148" i="1" s="1"/>
  <c r="I308" i="1"/>
  <c r="O308" i="1" s="1"/>
  <c r="I304" i="1"/>
  <c r="O304" i="1" s="1"/>
  <c r="I300" i="1"/>
  <c r="O300" i="1" s="1"/>
  <c r="I296" i="1"/>
  <c r="O296" i="1" s="1"/>
  <c r="I292" i="1"/>
  <c r="O292" i="1" s="1"/>
  <c r="I288" i="1"/>
  <c r="O288" i="1" s="1"/>
  <c r="I284" i="1"/>
  <c r="O284" i="1" s="1"/>
  <c r="I280" i="1"/>
  <c r="O280" i="1" s="1"/>
  <c r="I276" i="1"/>
  <c r="O276" i="1" s="1"/>
  <c r="I272" i="1"/>
  <c r="O272" i="1" s="1"/>
  <c r="I268" i="1"/>
  <c r="O268" i="1" s="1"/>
  <c r="I264" i="1"/>
  <c r="O264" i="1" s="1"/>
  <c r="I260" i="1"/>
  <c r="O260" i="1" s="1"/>
  <c r="I256" i="1"/>
  <c r="O256" i="1" s="1"/>
  <c r="Q255" i="1"/>
  <c r="I255" i="1" s="1"/>
  <c r="I251" i="1"/>
  <c r="O251" i="1" s="1"/>
  <c r="I247" i="1"/>
  <c r="O247" i="1" s="1"/>
  <c r="I243" i="1"/>
  <c r="O243" i="1" s="1"/>
  <c r="I239" i="1"/>
  <c r="O239" i="1" s="1"/>
  <c r="I235" i="1"/>
  <c r="O235" i="1" s="1"/>
  <c r="I231" i="1"/>
  <c r="O231" i="1" s="1"/>
  <c r="I227" i="1"/>
  <c r="O227" i="1" s="1"/>
  <c r="I223" i="1"/>
  <c r="O223" i="1" s="1"/>
  <c r="I219" i="1"/>
  <c r="O219" i="1" s="1"/>
  <c r="I215" i="1"/>
  <c r="O215" i="1" s="1"/>
  <c r="I211" i="1"/>
  <c r="O211" i="1" s="1"/>
  <c r="I207" i="1"/>
  <c r="O207" i="1" s="1"/>
  <c r="I203" i="1"/>
  <c r="O203" i="1" s="1"/>
  <c r="I199" i="1"/>
  <c r="O199" i="1" s="1"/>
  <c r="Q198" i="1"/>
  <c r="I198" i="1" s="1"/>
  <c r="I194" i="1"/>
  <c r="O194" i="1" s="1"/>
  <c r="I190" i="1"/>
  <c r="O190" i="1" s="1"/>
  <c r="I186" i="1"/>
  <c r="O186" i="1" s="1"/>
  <c r="I182" i="1"/>
  <c r="O182" i="1" s="1"/>
  <c r="I178" i="1"/>
  <c r="O178" i="1" s="1"/>
  <c r="I174" i="1"/>
  <c r="O174" i="1" s="1"/>
  <c r="I170" i="1"/>
  <c r="Q169" i="1" s="1"/>
  <c r="I169" i="1" s="1"/>
  <c r="I165" i="1"/>
  <c r="O165" i="1" s="1"/>
  <c r="I161" i="1"/>
  <c r="O161" i="1" s="1"/>
  <c r="I157" i="1"/>
  <c r="O157" i="1" s="1"/>
  <c r="R156" i="1" s="1"/>
  <c r="O156" i="1" s="1"/>
  <c r="I152" i="1"/>
  <c r="O152" i="1" s="1"/>
  <c r="I144" i="1"/>
  <c r="O144" i="1" s="1"/>
  <c r="I140" i="1"/>
  <c r="O140" i="1" s="1"/>
  <c r="I136" i="1"/>
  <c r="O136" i="1" s="1"/>
  <c r="I132" i="1"/>
  <c r="O132" i="1" s="1"/>
  <c r="I128" i="1"/>
  <c r="O128" i="1" s="1"/>
  <c r="I124" i="1"/>
  <c r="O124" i="1" s="1"/>
  <c r="I120" i="1"/>
  <c r="O120" i="1" s="1"/>
  <c r="I116" i="1"/>
  <c r="O116" i="1" s="1"/>
  <c r="I112" i="1"/>
  <c r="O112" i="1" s="1"/>
  <c r="I108" i="1"/>
  <c r="O108" i="1" s="1"/>
  <c r="I104" i="1"/>
  <c r="O104" i="1" s="1"/>
  <c r="I100" i="1"/>
  <c r="O100" i="1" s="1"/>
  <c r="I96" i="1"/>
  <c r="O96" i="1" s="1"/>
  <c r="I92" i="1"/>
  <c r="O92" i="1" s="1"/>
  <c r="I88" i="1"/>
  <c r="O88" i="1" s="1"/>
  <c r="I84" i="1"/>
  <c r="O84" i="1" s="1"/>
  <c r="I80" i="1"/>
  <c r="O80" i="1" s="1"/>
  <c r="Q79" i="1"/>
  <c r="I79" i="1" s="1"/>
  <c r="I75" i="1"/>
  <c r="O75" i="1" s="1"/>
  <c r="I71" i="1"/>
  <c r="O71" i="1" s="1"/>
  <c r="I67" i="1"/>
  <c r="O67" i="1" s="1"/>
  <c r="I63" i="1"/>
  <c r="O63" i="1" s="1"/>
  <c r="I59" i="1"/>
  <c r="O59" i="1" s="1"/>
  <c r="I55" i="1"/>
  <c r="O55" i="1" s="1"/>
  <c r="I51" i="1"/>
  <c r="O51" i="1" s="1"/>
  <c r="I47" i="1"/>
  <c r="O47" i="1" s="1"/>
  <c r="I43" i="1"/>
  <c r="O43" i="1" s="1"/>
  <c r="I39" i="1"/>
  <c r="O39" i="1" s="1"/>
  <c r="I35" i="1"/>
  <c r="O35" i="1" s="1"/>
  <c r="I31" i="1"/>
  <c r="O31" i="1" s="1"/>
  <c r="I26" i="1"/>
  <c r="O26" i="1" s="1"/>
  <c r="I22" i="1"/>
  <c r="O22" i="1" s="1"/>
  <c r="I18" i="1"/>
  <c r="O18" i="1" s="1"/>
  <c r="I14" i="1"/>
  <c r="O14" i="1" s="1"/>
  <c r="I10" i="1"/>
  <c r="Q9" i="1" s="1"/>
  <c r="I9" i="1" s="1"/>
  <c r="R79" i="1" l="1"/>
  <c r="O79" i="1" s="1"/>
  <c r="R255" i="1"/>
  <c r="O255" i="1" s="1"/>
  <c r="R30" i="1"/>
  <c r="O30" i="1" s="1"/>
  <c r="R198" i="1"/>
  <c r="O198" i="1" s="1"/>
  <c r="Q30" i="1"/>
  <c r="I30" i="1" s="1"/>
  <c r="Q156" i="1"/>
  <c r="I156" i="1" s="1"/>
  <c r="I3" i="1" s="1"/>
  <c r="O10" i="1"/>
  <c r="R9" i="1" s="1"/>
  <c r="O9" i="1" s="1"/>
  <c r="O2" i="1" s="1"/>
  <c r="O170" i="1"/>
  <c r="R169" i="1" s="1"/>
  <c r="O169" i="1" s="1"/>
</calcChain>
</file>

<file path=xl/sharedStrings.xml><?xml version="1.0" encoding="utf-8"?>
<sst xmlns="http://schemas.openxmlformats.org/spreadsheetml/2006/main" count="1024" uniqueCount="326">
  <si>
    <t>ASPE10</t>
  </si>
  <si>
    <t>S</t>
  </si>
  <si>
    <t>Firma: SUDOP BRNO, spol. s r.o.</t>
  </si>
  <si>
    <t>Soupis prací objektu</t>
  </si>
  <si>
    <t xml:space="preserve">Stavba: </t>
  </si>
  <si>
    <t>20098</t>
  </si>
  <si>
    <t>Přestavba ŽUB - městská infrastruktura - aktualizace dokumentace ulice Uhelná ve stupni DSP</t>
  </si>
  <si>
    <t>O</t>
  </si>
  <si>
    <t>Objekt:</t>
  </si>
  <si>
    <t>D.1.2</t>
  </si>
  <si>
    <t>Silnoproudé rozvody a přeložky</t>
  </si>
  <si>
    <t>O1</t>
  </si>
  <si>
    <t>Rozpočet:</t>
  </si>
  <si>
    <t>0,00</t>
  </si>
  <si>
    <t>15,00</t>
  </si>
  <si>
    <t>21,00</t>
  </si>
  <si>
    <t>3</t>
  </si>
  <si>
    <t>2</t>
  </si>
  <si>
    <t>SO 06-06-62</t>
  </si>
  <si>
    <t>Veřejné osvětlení – část Trnitá – Zvonařka – Větev 1 (Bulvár)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</si>
  <si>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</si>
  <si>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</si>
  <si>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</si>
  <si>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</si>
  <si>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</si>
  <si>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</si>
  <si>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</si>
  <si>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</si>
  <si>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</si>
  <si>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</si>
  <si>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</si>
  <si>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</si>
  <si>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</si>
  <si>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</si>
  <si>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</si>
  <si>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</si>
  <si>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</si>
  <si>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</si>
  <si>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15</t>
  </si>
  <si>
    <t>Poplatky za likvidaci odpadů</t>
  </si>
  <si>
    <t>P</t>
  </si>
  <si>
    <t/>
  </si>
  <si>
    <t>POPLATKY ZA LIKVIDACŮ ODPADŮ NEKONTAMINOVANÝCH - 17 05 04 VYTĚŽENÉ ZEMINY A HORNINY - I. TŘÍDA TĚŽITELNOSTI</t>
  </si>
  <si>
    <t>T</t>
  </si>
  <si>
    <t>PP</t>
  </si>
  <si>
    <t>VV</t>
  </si>
  <si>
    <t>viz. přílohy projektové dokumentace</t>
  </si>
  <si>
    <t>TS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</si>
  <si>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</si>
  <si>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015130</t>
  </si>
  <si>
    <t>POPLATKY ZA LIKVIDACŮ ODPADŮ NEKONTAMINOVANÝCH - 17 03 02 VYBOURANÝ ASFALTOVÝ BETON BEZ DEHTU</t>
  </si>
  <si>
    <t>015140</t>
  </si>
  <si>
    <t>POPLATKY ZA LIKVIDACŮ ODPADŮ NEKONTAMINOVANÝCH - 17 01 01 BETON Z DEMOLIC OBJEKTŮ, ZÁKLADŮ TV</t>
  </si>
  <si>
    <t>015420</t>
  </si>
  <si>
    <t>POPLATKY ZA LIKVIDACŮ ODPADŮ NEKONTAMINOVANÝCH - 17 06 04 ZBYTKY IZOLAČNÍCH MATERIÁLŮ</t>
  </si>
  <si>
    <t>015621</t>
  </si>
  <si>
    <t>POPLATKY ZA LIKVIDACŮ ODPADŮ NEBEZPEČNÝCH - KABELY S PLASTOVOU IZOLACÍ</t>
  </si>
  <si>
    <t>70</t>
  </si>
  <si>
    <t>Všeobecné práce pro silnoproud a slaboproud</t>
  </si>
  <si>
    <t>21</t>
  </si>
  <si>
    <t>701001</t>
  </si>
  <si>
    <t>OZNAČOVACÍ ŠTÍTEK KABELOVÉHO VEDENÍ, SPOJKY NEBO KABELOVÉ SKŘÍNĚ (VČETNĚ OBJÍMKY)</t>
  </si>
  <si>
    <t>KUS</t>
  </si>
  <si>
    <t>1. Položka obsahuje: – pomocné mechanismy2. Položka neobsahuje: X3. Způsob měření:Měří se plocha v metrech čtverečných.</t>
  </si>
  <si>
    <t>22</t>
  </si>
  <si>
    <t>701004</t>
  </si>
  <si>
    <t>VYHLEDÁVACÍ MARKER ZEMNÍ</t>
  </si>
  <si>
    <t>1. Položka obsahuje: – obsahuje i demontáž po skončení provizorního stavu – dopravu do skladu nebo na likvidaci – obrátkovost, opotřebení zapůjčeného materiálu – poplatek za likvidaci odpadů, pokud je materiál likvidován2. Položka neobsahuje: X3. Způsob měření:Udává se počet kusů kompletní konstrukce nebo práce.</t>
  </si>
  <si>
    <t>23</t>
  </si>
  <si>
    <t>702211</t>
  </si>
  <si>
    <t>KABELOVÁ CHRÁNIČKA ZEMNÍ DN DO 100 MM</t>
  </si>
  <si>
    <t>M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</si>
  <si>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</si>
  <si>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24</t>
  </si>
  <si>
    <t>702212</t>
  </si>
  <si>
    <t>KABELOVÁ CHRÁNIČKA ZEMNÍ DN PŘES 100 DO 200 MM</t>
  </si>
  <si>
    <t>25</t>
  </si>
  <si>
    <t>702312</t>
  </si>
  <si>
    <t>ZAKRYTÍ KABELŮ VÝSTRAŽNOU FÓLIÍ ŠÍŘKY PŘES 20 DO 40 CM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</si>
  <si>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mechanismy2. Položka neobsahuje: X3. Způsob měření:Udává se počet sad, které se skládají z předepsaných dílů, jež tvoří požadovaný celek, za každý započatý měsíc pronájmu.</t>
  </si>
  <si>
    <t>26</t>
  </si>
  <si>
    <t>702313</t>
  </si>
  <si>
    <t>ZAKRYTÍ KABELŮ VÝSTRAŽNOU FÓLIÍ ŠÍŘKY PŘES 40 CM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</si>
  <si>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 a povrchovou úpravu2. Položka neobsahuje: X3. Způsob měření:Udává se počet sad, které se skládají z předepsaných dílů, jež tvoří požadovaný celek, za každý započatý měsíc pronájmu.</t>
  </si>
  <si>
    <t>27</t>
  </si>
  <si>
    <t>709110</t>
  </si>
  <si>
    <t>PROVIZORNÍ ZAJIŠTĚNÍ KABELU VE VÝKOPU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</si>
  <si>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</si>
  <si>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28</t>
  </si>
  <si>
    <t>709120</t>
  </si>
  <si>
    <t>PROVIZORNÍ ZAJIŠTĚNÍ POTRUBÍ VE VÝKOPU</t>
  </si>
  <si>
    <t>29</t>
  </si>
  <si>
    <t>709210</t>
  </si>
  <si>
    <t>KŘIŽOVATKA KABELOVÝCH VEDENÍ SE STÁVAJÍCÍ INŽENÝRSKOU SÍTÍ (KABELEM, POTRUBÍM APOD.)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</si>
  <si>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</si>
  <si>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30</t>
  </si>
  <si>
    <t>709400</t>
  </si>
  <si>
    <t>ZATAŽENÍ LANKA DO CHRÁNIČKY NEBO ŽLABU</t>
  </si>
  <si>
    <t>1. Položka obsahuje: – všechny náklady na demontáž stávajícího zařízení včetně pomocných doplňujících úprav pro jeho likvidaci – naložení vybouraného materiálu na dopravní prostředek2. Položka neobsahuje: – odvoz vybouraného materiálu – poplatek za likvidaci odpadů (nacení se dle SSD 0)3. Způsob měření:Měří se metr délkový.</t>
  </si>
  <si>
    <t>31</t>
  </si>
  <si>
    <t>709612</t>
  </si>
  <si>
    <t>DEMONTÁŽ CHRÁNIČKY/TRUBKY</t>
  </si>
  <si>
    <t>1. Položka obsahuje: – veškeré práce a materiál obsažený v názvu položky2. Položka neobsahuje: X3. Způsob měření:Udává se počet kusů kompletní konstrukce nebo práce.</t>
  </si>
  <si>
    <t>32</t>
  </si>
  <si>
    <t>709692-R</t>
  </si>
  <si>
    <t>DEMONTÁŽ - ODVOZ (NA LIKVIDACI ODPADŮ NEBO JINÉ URČENÉ MÍSTO)</t>
  </si>
  <si>
    <t>tkm</t>
  </si>
  <si>
    <t>1. Položka obsahuje:  
 – veškeré práce a materiál obsažený v názvu položky  
2. Položka neobsahuje:  
 X  
3. Způsob měření:  
Udává se počet kusů kompletní konstrukce nebo práce.</t>
  </si>
  <si>
    <t>740</t>
  </si>
  <si>
    <t>Zemní práce</t>
  </si>
  <si>
    <t>11090</t>
  </si>
  <si>
    <t>VŠEOBECNÉ VYKLIZENÍ OSTATNÍCH PLOCH</t>
  </si>
  <si>
    <t>M2</t>
  </si>
  <si>
    <t>zahrnuje odstranění všech překážek pro uskutečnění stavby</t>
  </si>
  <si>
    <t>7</t>
  </si>
  <si>
    <t>11120</t>
  </si>
  <si>
    <t>ODSTRANĚNÍ KŘOVIN</t>
  </si>
  <si>
    <t>odstranění křovin a stromů do průměru 100 mmdoprava dřevin bez ohledu na vzdálenostspálení na hromadách nebo štěpkování</t>
  </si>
  <si>
    <t>8</t>
  </si>
  <si>
    <t>11201</t>
  </si>
  <si>
    <t>KÁCENÍ STROMŮ D KMENE DO 0,5M S ODSTRANĚNÍM PAŘEZŮ</t>
  </si>
  <si>
    <t>Kácení stromů se měří v [ks] poražených stromů (průměr stromů se měří ve výšce 1,3m nad terénem) a zahrnuje zejména:- poražení stromu a osekání větví- spálení větví na hromadách nebo štěpkování- dopravu a uložení kmenů, případné další práce s nimi dle pokynů zadávací dokumentaceOdstranění pařezů se měří v [ks] vytrhaných nebo vykopaných pařezů a zahrnuje zejména:- vytrhání nebo vykopání pařezů- veškeré zemní práce spojené s odstraněním pařezů- dopravu a uložení pařezů, případně další práce s nimi dle pokynů zadávací dokumentace- zásyp jam po pařezech</t>
  </si>
  <si>
    <t>11343</t>
  </si>
  <si>
    <t>ODSTRAN KRYTU ZPEVNĚNÝCH PLOCH S ASFALT POJIVEM VČET PODKLADU</t>
  </si>
  <si>
    <t>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</si>
  <si>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</si>
  <si>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11343B</t>
  </si>
  <si>
    <t>ODSTRAN KRYTU ZPEVNĚNÝCH PLOCH S ASFALT POJIVEM VČET PODKLADU - DOPRAVA</t>
  </si>
  <si>
    <t>Položka zahrnuje samostatnou dopravu suti a vybouraných hmot. Množství se určí jako součin hmotnosti [t] a požadované vzdálenosti [km].</t>
  </si>
  <si>
    <t>11</t>
  </si>
  <si>
    <t>13173</t>
  </si>
  <si>
    <t>HLOUBENÍ JAM ZAPAŽ I NEPAŽ TŘ. I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</si>
  <si>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</si>
  <si>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12</t>
  </si>
  <si>
    <t>13173B</t>
  </si>
  <si>
    <t>HLOUBENÍ JAM ZAPAŽ I NEPAŽ TŘ. I - DOPRAVA</t>
  </si>
  <si>
    <t>M3KM</t>
  </si>
  <si>
    <t>Položka zahrnuje samostatnou dopravu zeminy. Množství se určí jako součin kubatutry [m3] a požadované vzdálenosti [km].</t>
  </si>
  <si>
    <t>13</t>
  </si>
  <si>
    <t>13273</t>
  </si>
  <si>
    <t>HLOUBENÍ RÝH ŠÍŘ DO 2M PAŽ I NEPAŽ TŘ. I</t>
  </si>
  <si>
    <t>13273B</t>
  </si>
  <si>
    <t>HLOUBENÍ RÝH ŠÍŘ DO 2M PAŽ I NEPAŽ TŘ. I - DOPRAVA</t>
  </si>
  <si>
    <t>141733</t>
  </si>
  <si>
    <t>PROTLAČOVÁNÍ POTRUBÍ Z PLAST HMOT DN DO 150MM</t>
  </si>
  <si>
    <t>položka zahrnuje dodávku protlačovaného potrubí a veškeré pomocné práce (startovací zařízení, startovací a cílová jáma, opěrné a vodící bloky a pod.)</t>
  </si>
  <si>
    <t>16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</si>
  <si>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</si>
  <si>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</si>
  <si>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</si>
  <si>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</si>
  <si>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</si>
  <si>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</si>
  <si>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</si>
  <si>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18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</si>
  <si>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</si>
  <si>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</si>
  <si>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</si>
  <si>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19</t>
  </si>
  <si>
    <t>272314</t>
  </si>
  <si>
    <t>ZÁKLADY Z PROSTÉHO BETONU DO C25/30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</si>
  <si>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</si>
  <si>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20</t>
  </si>
  <si>
    <t>45157</t>
  </si>
  <si>
    <t>PODKLADNÍ A VÝPLŇOVÉ VRSTVY Z KAMENIVA TĚŽENÉHO</t>
  </si>
  <si>
    <t>položka zahrnuje dodávku předepsaného kameniva, mimostaveništní a vnitrostaveništní dopravu a jeho uloženínení-li v zadávací dokumentaci uvedeno jinak, jedná se o nakupovaný materiál</t>
  </si>
  <si>
    <t>68</t>
  </si>
  <si>
    <t>89952</t>
  </si>
  <si>
    <t>OBETONOVÁNÍ POTRUBÍ Z PROSTÉHO BETONU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</si>
  <si>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</si>
  <si>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69</t>
  </si>
  <si>
    <t>966158</t>
  </si>
  <si>
    <t>BOURÁNÍ KONSTRUKCÍ Z PROST BETONU S ODVOZEM DO 20KM</t>
  </si>
  <si>
    <t>položka zahrnuje:- rozbourání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</si>
  <si>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96615B</t>
  </si>
  <si>
    <t>BOURÁNÍ KONSTRUKCÍ Z PROSTÉHO BETONU - DOPRAVA</t>
  </si>
  <si>
    <t>741</t>
  </si>
  <si>
    <t>Silnoproud - Elektroinstalační materiál, ocelové konstrukce, uzemnění</t>
  </si>
  <si>
    <t>33</t>
  </si>
  <si>
    <t>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</si>
  <si>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</si>
  <si>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</si>
  <si>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34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</si>
  <si>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</si>
  <si>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</si>
  <si>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</si>
  <si>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35</t>
  </si>
  <si>
    <t>741C07</t>
  </si>
  <si>
    <t>VYVEDENÍ UZEMŇOVACÍCH VODIČŮ NA POVRCH/KONSTRUKCI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</si>
  <si>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</si>
  <si>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742</t>
  </si>
  <si>
    <t>Silnoproud - Silnoproudé rozvody</t>
  </si>
  <si>
    <t>36</t>
  </si>
  <si>
    <t>742G11</t>
  </si>
  <si>
    <t>KABEL NN DVOU- A TŘÍŽÍLOVÝ CU S PLASTOVOU IZOLACÍ DO 2,5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</si>
  <si>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</si>
  <si>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37</t>
  </si>
  <si>
    <t>742H12</t>
  </si>
  <si>
    <t>KABEL NN ČTYŘ- A PĚTIŽÍLOVÝ CU S PLASTOVOU IZOLACÍ OD 4 DO 16 MM2</t>
  </si>
  <si>
    <t>38</t>
  </si>
  <si>
    <t>742L11</t>
  </si>
  <si>
    <t>UKONČENÍ DVOU AŽ PĚTIŽÍLOVÉHO KABELU V ROZVADĚČI NEBO NA PŘÍSTROJI DO 2,5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</si>
  <si>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</si>
  <si>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39</t>
  </si>
  <si>
    <t>742L12</t>
  </si>
  <si>
    <t>UKONČENÍ DVOU AŽ PĚTIŽÍLOVÉHO KABELU V ROZVADĚČI NEBO NA PŘÍSTROJI OD 4 DO 16 MM2</t>
  </si>
  <si>
    <t>40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</si>
  <si>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</si>
  <si>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</si>
  <si>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</si>
  <si>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41</t>
  </si>
  <si>
    <t>742Z23</t>
  </si>
  <si>
    <t>DEMONTÁŽ KABELOVÉHO VEDENÍ NN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</si>
  <si>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měření:Měří se metr délkový.</t>
  </si>
  <si>
    <t>42</t>
  </si>
  <si>
    <t>742Z92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</si>
  <si>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tun vybouraného materiálu v původním stavu a jednotlivých vzdáleností v kilometrech.</t>
  </si>
  <si>
    <t>743</t>
  </si>
  <si>
    <t>Silnoproud - Silnoproudá zařízení</t>
  </si>
  <si>
    <t>43</t>
  </si>
  <si>
    <t>743122</t>
  </si>
  <si>
    <t>OSVĚTLOVACÍ STOŽÁR PEVNÝ ŽÁROVĚ ZINKOVANÝ DÉLKY PŘES 6,5 DO 12 M</t>
  </si>
  <si>
    <t>1. Položka obsahuje: – základovou konstrukci a veškeré příslušenství – připojovací svorkovnici ve třídě izolace II ( pro 2x svítidlo ) a kabelové vedení ke svítidlům – uzavírací nátěr, technický popis viz. projektová dokumentace2. Položka neobsahuje: – zemní práce,  betonový základ, svítidlo, výložník3. Způsob měření:Udává se počet kusů kompletní konstrukce nebo práce.</t>
  </si>
  <si>
    <t>44</t>
  </si>
  <si>
    <t>743151</t>
  </si>
  <si>
    <t>OSVĚTLOVACÍ STOŽÁR - STOŽÁROVÁ ROZVODNICE S 1-2 JISTÍCÍMI PRVKY</t>
  </si>
  <si>
    <t>1. Položka obsahuje: – veškeré příslušenství, technický popis viz. projektová dokumentace2. Položka neobsahuje: X3. Způsob měření:Udává se počet kusů kompletní konstrukce nebo práce.</t>
  </si>
  <si>
    <t>45</t>
  </si>
  <si>
    <t>743312</t>
  </si>
  <si>
    <t>VÝLOŽNÍK PRO MONTÁŽ SVÍTIDLA NA STOŽÁR JEDNORAMENNÝ DÉLKA VYLOŽENÍ PŘES 1 DO 2 M</t>
  </si>
  <si>
    <t>1. Položka obsahuje: – veškeré příslušenství a uzavírací nátěr, technický popis viz. projektová dokumentace2. Položka neobsahuje: X3. Způsob měření:Udává se počet kusů kompletní konstrukce nebo práce.</t>
  </si>
  <si>
    <t>46</t>
  </si>
  <si>
    <t>743511</t>
  </si>
  <si>
    <t>SVÍTIDLO VENKOVNÍ VŠEOBECNÉ VÝBOJKOVÉ ULIČNÍ, MIN. IP 44, DO 150 W</t>
  </si>
  <si>
    <t>1. Položka obsahuje: – zdroj a veškeré příslušenství – technický popis viz. projektová dokumentace2. Položka neobsahuje: X3. Způsob měření:Udává se počet kusů kompletní konstrukce nebo práce.</t>
  </si>
  <si>
    <t>47</t>
  </si>
  <si>
    <t>743554</t>
  </si>
  <si>
    <t>SVÍTIDLO VENKOVNÍ VŠEOBECNÉ LED, MIN. IP 44, PŘES 45 W</t>
  </si>
  <si>
    <t>48</t>
  </si>
  <si>
    <t>743566</t>
  </si>
  <si>
    <t>SVÍTIDLO VENKOVNÍ VŠEOBECNÉ - MONTÁŽ SVÍTIDLA</t>
  </si>
  <si>
    <t>1. Položka obsahuje: – veškeré příslušenství – technický popis viz. projektová dokumentace2. Položka neobsahuje: X3. Způsob měření:Udává se počet kusů kompletní konstrukce nebo práce.</t>
  </si>
  <si>
    <t>49</t>
  </si>
  <si>
    <t>743E12</t>
  </si>
  <si>
    <t>SKŘÍŇ ROZPOJOVACÍ POJISTKOVÁ DO 400 A, DO 240 MM2, DO VÝKLENKU S POJISTKOVÝMI SPODKY SE 4-6 SADAMI JISTÍCÍCH PRVKŮ</t>
  </si>
  <si>
    <t>1. Položka obsahuje: – instalaci vč. vybourání niky ve zdi pro skříň a kabely a zapravení zdiva, omítky a fasády po dokončené montáži – technický popis viz. projektová dokumentace2. Položka neobsahuje: X3. Způsob měření:Udává se počet kusů kompletní konstrukce nebo práce.</t>
  </si>
  <si>
    <t>50</t>
  </si>
  <si>
    <t>743E33</t>
  </si>
  <si>
    <t>SKŘÍŇ ROZPOJOVACÍ POJISTKOVÁ - PŘÍPLATEK ZA ŘADOVÝ ODPÍNAČ</t>
  </si>
  <si>
    <t>1. Položka obsahuje: – veškeré příslušenství včetně zapojení – technický popis viz. projektová dokumentace2. Položka neobsahuje: X3. Způsob měření:Udává se počet kusů kompletní konstrukce nebo práce.</t>
  </si>
  <si>
    <t>51</t>
  </si>
  <si>
    <t>743Z11</t>
  </si>
  <si>
    <t>DEMONTÁŽ OSVĚTLOVACÍHO STOŽÁRU ULIČNÍHO VÝŠKY DO 15 M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</si>
  <si>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měření:Udává se počet kusů kompletní konstrukce nebo práce.</t>
  </si>
  <si>
    <t>52</t>
  </si>
  <si>
    <t>743Z31</t>
  </si>
  <si>
    <t>DEMONTÁŽ ELEKTROVÝZBROJE OSVĚTLOVACÍHO STOŽÁRU VÝŠKY DO 15 M</t>
  </si>
  <si>
    <t>53</t>
  </si>
  <si>
    <t>743Z35</t>
  </si>
  <si>
    <t>DEMONTÁŽ SVÍTIDLA Z OSVĚTLOVACÍHO STOŽÁRU VÝŠKY DO 15 M</t>
  </si>
  <si>
    <t>54</t>
  </si>
  <si>
    <t>743Z92</t>
  </si>
  <si>
    <t>71</t>
  </si>
  <si>
    <t>R743563</t>
  </si>
  <si>
    <t>SVÍTIDLO VENKOVNÍ VŠEOBECNÉ - KOMUNIKAČNÍ A DIAGNOSTICKÝ MODUL S ADRESACÍ</t>
  </si>
  <si>
    <t>72</t>
  </si>
  <si>
    <t>R743731</t>
  </si>
  <si>
    <t>ROZVADĚČ PRO VEŘEJNÉ OSVĚTLENÍ - ROZŠÍŘENÍ O REGULÁTOR OSVĚTLENÍ S ŘÍDÍCÍ JEDNOTKOU</t>
  </si>
  <si>
    <t>1. Položka obsahuje: – veškeré příslušenství, zhotovení výrobní dokumentace – technický popis viz. projektová dokumentace2. Položka neobsahuje: X3. Způsob měření:Udává se počet kusů kompletní konstrukce nebo práce.</t>
  </si>
  <si>
    <t>747</t>
  </si>
  <si>
    <t>Silnoproud - Zkoušky, revize a HZS</t>
  </si>
  <si>
    <t>55</t>
  </si>
  <si>
    <t>747111</t>
  </si>
  <si>
    <t>KONTROLA SILOVÝCH ROZVADĚČŮ NN,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</si>
  <si>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</si>
  <si>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56</t>
  </si>
  <si>
    <t>747112</t>
  </si>
  <si>
    <t>KONTROLA MANIPULAČNÍCH, OVLÁDACÍCH NEBO RELÉOVÝCH ROZVADĚČŮ, 1 POLE</t>
  </si>
  <si>
    <t>57</t>
  </si>
  <si>
    <t>747142</t>
  </si>
  <si>
    <t>MĚŘENÍ IMPEDANCE NULOVÉ SMYČKY OKRUHU VEDENÍ TŘÍFÁZOVÉHO</t>
  </si>
  <si>
    <t>1. Položka obsahuje: – cenu za měření dle příslušných norem a předpisů, včetně vystavení protokolu2. Položka neobsahuje: X3. Způsob měření:Udává se počet kusů kompletní konstrukce nebo práce.</t>
  </si>
  <si>
    <t>58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</si>
  <si>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</si>
  <si>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</si>
  <si>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</si>
  <si>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59</t>
  </si>
  <si>
    <t>747214</t>
  </si>
  <si>
    <t>CELKOVÁ PROHLÍDKA, ZKOUŠENÍ, MĚŘENÍ A VYHOTOVENÍ VÝCHOZÍ REVIZNÍ ZPRÁVY, PRO OBJEM IN - PŘÍPLATEK ZA KAŽDÝCH DALŠÍCH I ZAPOČATÝCH 500 TIS. KČ</t>
  </si>
  <si>
    <t>60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</si>
  <si>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</si>
  <si>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</si>
  <si>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</si>
  <si>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61</t>
  </si>
  <si>
    <t>747413</t>
  </si>
  <si>
    <t>MĚŘENÍ ZEMNÍCH ODPORŮ - ZEMNICÍ SÍTĚ DÉLKY PÁSKU DO 100 M</t>
  </si>
  <si>
    <t>62</t>
  </si>
  <si>
    <t>747511</t>
  </si>
  <si>
    <t>ZKOUŠKY VODIČŮ A KABELŮ NN PRŮŘEZU ŽÍLY DO 5X25 MM2</t>
  </si>
  <si>
    <t>1. Položka obsahuje: – cenu za provedení měření kabelu/ vodiče vč. vyhotovení protokolu2. Položka neobsahuje: X3. Způsob měření:Udává se počet kusů kompletní konstrukce nebo práce.</t>
  </si>
  <si>
    <t>63</t>
  </si>
  <si>
    <t>747541</t>
  </si>
  <si>
    <t>MĚŘENÍ INTENZITY OSVĚTLENÍ INSTALOVANÉHO V ROZSAHU TOHOTO SO/PS</t>
  </si>
  <si>
    <t>64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</si>
  <si>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</si>
  <si>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</si>
  <si>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</si>
  <si>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</si>
  <si>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65</t>
  </si>
  <si>
    <t>747702</t>
  </si>
  <si>
    <t>ÚPRAVA ZAPOJENÍ STÁVAJÍCÍCH KABELOVÝCH SKŘÍNÍ/ROZVADĚČŮ</t>
  </si>
  <si>
    <t>1. Položka obsahuje: – cenu za veškeré náklady na provedení provizorních úprav zapojení stávajících kabelových skříní / rozvaděčů v průběhu výstavy ( pro montáž nových i provizorních kabelů, drobné úpravy výstroje apod. )2. Položka neobsahuje: X3. Způsob měření:Udává se čas v hodinách.</t>
  </si>
  <si>
    <t>66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</si>
  <si>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</si>
  <si>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</si>
  <si>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</si>
  <si>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67</t>
  </si>
  <si>
    <t>747706</t>
  </si>
  <si>
    <t>ZJIŠŤOVÁNÍ STÁVAJÍCÍHO STAVU ROZVODŮ NN</t>
  </si>
  <si>
    <t>1. Položka obsahuje: – cenu za prozkoumání stávajích rozvodů nn, přiřazení vývodových kabelů v rozvaděči nn k jejich zařízení a identifikaci způsobu napájení2. Položka neobsahuje: X3. Způsob měření:Udává se čas v hodinách.</t>
  </si>
  <si>
    <t>73</t>
  </si>
  <si>
    <t>R748241</t>
  </si>
  <si>
    <t>PŘEŠÍSLOVÁNÍ STÁVAJÍCÍCH NEBO NOVÝCH STOŽÁRŮ VEŘEJNÉHO OSVĚTLENÍ</t>
  </si>
  <si>
    <t>1. Položka obsahuje: – zhotovení nápisu barvou pomocí šablon vč. podružného materiálu, rozměření, dodání barvya ředidla2. Položka neobsahuje: X3. Způsob měření:Udává se počet kusů kompletní konstrukce nebo práce.</t>
  </si>
  <si>
    <t>BOURÁNÍ KONSTRUKCÍ Z PROSTÉHO BETONU</t>
  </si>
  <si>
    <t>REVIZE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</si>
</sst>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12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5" xfId="6" applyFont="1" applyFill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6" fillId="0" borderId="1" xfId="6" applyFont="1" applyBorder="1" applyAlignment="1">
      <alignment horizontal="right"/>
    </xf>
    <xf numFmtId="0" fontId="6" fillId="0" borderId="1" xfId="6" applyFont="1" applyBorder="1" applyAlignment="1">
      <alignment wrapText="1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7" fillId="0" borderId="1" xfId="6" applyFont="1" applyBorder="1" applyAlignment="1">
      <alignment horizontal="right"/>
    </xf>
    <xf numFmtId="0" fontId="7" fillId="0" borderId="1" xfId="6" applyFont="1" applyBorder="1"/>
    <xf numFmtId="0" fontId="7" fillId="0" borderId="1" xfId="6" applyFont="1" applyBorder="1" applyAlignment="1">
      <alignment wrapText="1"/>
    </xf>
    <xf numFmtId="0" fontId="7" fillId="0" borderId="1" xfId="6" applyFont="1" applyBorder="1" applyAlignment="1">
      <alignment horizontal="center"/>
    </xf>
    <xf numFmtId="164" fontId="7" fillId="0" borderId="1" xfId="6" applyNumberFormat="1" applyFont="1" applyBorder="1" applyAlignment="1">
      <alignment horizontal="center"/>
    </xf>
    <xf numFmtId="4" fontId="7" fillId="0" borderId="1" xfId="6" applyNumberFormat="1" applyFont="1" applyBorder="1" applyAlignment="1">
      <alignment horizontal="center"/>
    </xf>
    <xf numFmtId="0" fontId="8" fillId="0" borderId="0" xfId="0" applyFont="1"/>
    <xf numFmtId="0" fontId="8" fillId="0" borderId="1" xfId="6" applyFont="1" applyBorder="1" applyAlignment="1">
      <alignment horizontal="left" vertical="center" wrapText="1"/>
    </xf>
    <xf numFmtId="0" fontId="9" fillId="0" borderId="1" xfId="6" applyFont="1" applyBorder="1" applyAlignment="1">
      <alignment horizontal="left" vertical="center" wrapText="1"/>
    </xf>
    <xf numFmtId="0" fontId="7" fillId="0" borderId="1" xfId="6" applyFont="1" applyBorder="1" applyAlignment="1">
      <alignment horizontal="left" vertical="center" wrapText="1"/>
    </xf>
    <xf numFmtId="0" fontId="8" fillId="0" borderId="1" xfId="6" applyFont="1" applyFill="1" applyBorder="1" applyAlignment="1">
      <alignment horizontal="right"/>
    </xf>
    <xf numFmtId="0" fontId="8" fillId="0" borderId="1" xfId="6" applyFont="1" applyFill="1" applyBorder="1"/>
    <xf numFmtId="0" fontId="8" fillId="0" borderId="1" xfId="6" applyFont="1" applyFill="1" applyBorder="1" applyAlignment="1">
      <alignment wrapText="1"/>
    </xf>
    <xf numFmtId="0" fontId="8" fillId="0" borderId="1" xfId="6" applyFont="1" applyFill="1" applyBorder="1" applyAlignment="1">
      <alignment horizontal="center"/>
    </xf>
    <xf numFmtId="164" fontId="8" fillId="0" borderId="1" xfId="6" applyNumberFormat="1" applyFont="1" applyFill="1" applyBorder="1" applyAlignment="1">
      <alignment horizontal="center"/>
    </xf>
    <xf numFmtId="4" fontId="8" fillId="0" borderId="1" xfId="6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1" xfId="6" applyFont="1" applyFill="1" applyBorder="1" applyAlignment="1">
      <alignment horizontal="left" vertical="center" wrapText="1"/>
    </xf>
    <xf numFmtId="0" fontId="10" fillId="0" borderId="1" xfId="6" applyFont="1" applyFill="1" applyBorder="1" applyAlignment="1">
      <alignment horizontal="left" vertical="center" wrapText="1"/>
    </xf>
    <xf numFmtId="14" fontId="11" fillId="2" borderId="4" xfId="6" applyNumberFormat="1" applyFont="1" applyFill="1" applyBorder="1"/>
    <xf numFmtId="0" fontId="11" fillId="2" borderId="4" xfId="6" applyFont="1" applyFill="1" applyBorder="1" applyAlignment="1">
      <alignment horizontal="right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1"/>
  <sheetViews>
    <sheetView tabSelected="1" workbookViewId="0">
      <pane ySplit="8" topLeftCell="A141" activePane="bottomLeft" state="frozen"/>
      <selection pane="bottomLeft" activeCell="E143" sqref="E14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16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O2">
        <f>0+O9+O30+O79+O156+O169+O198+O255</f>
        <v>0</v>
      </c>
      <c r="P2" t="s">
        <v>16</v>
      </c>
    </row>
    <row r="3" spans="1:18" ht="15" customHeight="1" x14ac:dyDescent="0.25">
      <c r="A3" t="s">
        <v>1</v>
      </c>
      <c r="B3" s="6" t="s">
        <v>4</v>
      </c>
      <c r="C3" s="31" t="s">
        <v>5</v>
      </c>
      <c r="D3" s="32"/>
      <c r="E3" s="7" t="s">
        <v>6</v>
      </c>
      <c r="F3" s="1"/>
      <c r="G3" s="4"/>
      <c r="H3" s="3" t="s">
        <v>18</v>
      </c>
      <c r="I3" s="27">
        <f>0+I9+I30+I79+I156+I169+I198+I255</f>
        <v>0</v>
      </c>
      <c r="O3" t="s">
        <v>13</v>
      </c>
      <c r="P3" t="s">
        <v>17</v>
      </c>
    </row>
    <row r="4" spans="1:18" ht="15" customHeight="1" x14ac:dyDescent="0.25">
      <c r="A4" t="s">
        <v>7</v>
      </c>
      <c r="B4" s="6" t="s">
        <v>8</v>
      </c>
      <c r="C4" s="31" t="s">
        <v>9</v>
      </c>
      <c r="D4" s="32"/>
      <c r="E4" s="7" t="s">
        <v>10</v>
      </c>
      <c r="F4" s="1"/>
      <c r="G4" s="1"/>
      <c r="H4" s="55" t="s">
        <v>325</v>
      </c>
      <c r="I4" s="54">
        <v>45146</v>
      </c>
      <c r="O4" t="s">
        <v>14</v>
      </c>
      <c r="P4" t="s">
        <v>17</v>
      </c>
    </row>
    <row r="5" spans="1:18" ht="12.75" customHeight="1" x14ac:dyDescent="0.25">
      <c r="A5" t="s">
        <v>11</v>
      </c>
      <c r="B5" s="9" t="s">
        <v>12</v>
      </c>
      <c r="C5" s="33" t="s">
        <v>18</v>
      </c>
      <c r="D5" s="34"/>
      <c r="E5" s="10" t="s">
        <v>19</v>
      </c>
      <c r="F5" s="5"/>
      <c r="G5" s="5"/>
      <c r="H5" s="5"/>
      <c r="I5" s="5"/>
      <c r="O5" t="s">
        <v>15</v>
      </c>
      <c r="P5" t="s">
        <v>17</v>
      </c>
    </row>
    <row r="6" spans="1:18" ht="12.75" customHeight="1" x14ac:dyDescent="0.2">
      <c r="A6" s="30" t="s">
        <v>20</v>
      </c>
      <c r="B6" s="30" t="s">
        <v>22</v>
      </c>
      <c r="C6" s="30" t="s">
        <v>24</v>
      </c>
      <c r="D6" s="30" t="s">
        <v>25</v>
      </c>
      <c r="E6" s="30" t="s">
        <v>26</v>
      </c>
      <c r="F6" s="30" t="s">
        <v>28</v>
      </c>
      <c r="G6" s="30" t="s">
        <v>30</v>
      </c>
      <c r="H6" s="30" t="s">
        <v>32</v>
      </c>
      <c r="I6" s="30"/>
    </row>
    <row r="7" spans="1:18" ht="12.75" customHeight="1" x14ac:dyDescent="0.2">
      <c r="A7" s="30"/>
      <c r="B7" s="30"/>
      <c r="C7" s="30"/>
      <c r="D7" s="30"/>
      <c r="E7" s="30"/>
      <c r="F7" s="30"/>
      <c r="G7" s="30"/>
      <c r="H7" s="8" t="s">
        <v>33</v>
      </c>
      <c r="I7" s="8" t="s">
        <v>35</v>
      </c>
    </row>
    <row r="8" spans="1:18" ht="12.75" customHeight="1" x14ac:dyDescent="0.2">
      <c r="A8" s="8" t="s">
        <v>21</v>
      </c>
      <c r="B8" s="8" t="s">
        <v>23</v>
      </c>
      <c r="C8" s="8" t="s">
        <v>17</v>
      </c>
      <c r="D8" s="8" t="s">
        <v>16</v>
      </c>
      <c r="E8" s="8" t="s">
        <v>27</v>
      </c>
      <c r="F8" s="8" t="s">
        <v>29</v>
      </c>
      <c r="G8" s="8" t="s">
        <v>31</v>
      </c>
      <c r="H8" s="8" t="s">
        <v>34</v>
      </c>
      <c r="I8" s="8" t="s">
        <v>36</v>
      </c>
    </row>
    <row r="9" spans="1:18" ht="12.75" customHeight="1" x14ac:dyDescent="0.2">
      <c r="A9" s="12" t="s">
        <v>37</v>
      </c>
      <c r="B9" s="12"/>
      <c r="C9" s="13" t="s">
        <v>38</v>
      </c>
      <c r="D9" s="12"/>
      <c r="E9" s="14" t="s">
        <v>39</v>
      </c>
      <c r="F9" s="12"/>
      <c r="G9" s="12"/>
      <c r="H9" s="12"/>
      <c r="I9" s="15">
        <f>0+Q9</f>
        <v>0</v>
      </c>
      <c r="O9">
        <f>0+R9</f>
        <v>0</v>
      </c>
      <c r="Q9">
        <f>0+I10+I14+I18+I22+I26</f>
        <v>0</v>
      </c>
      <c r="R9">
        <f>0+O10+O14+O18+O22+O26</f>
        <v>0</v>
      </c>
    </row>
    <row r="10" spans="1:18" ht="25.5" x14ac:dyDescent="0.2">
      <c r="A10" s="11" t="s">
        <v>40</v>
      </c>
      <c r="B10" s="16" t="s">
        <v>23</v>
      </c>
      <c r="C10" s="16">
        <v>15111</v>
      </c>
      <c r="D10" s="11" t="s">
        <v>41</v>
      </c>
      <c r="E10" s="29" t="s">
        <v>42</v>
      </c>
      <c r="F10" s="18" t="s">
        <v>43</v>
      </c>
      <c r="G10" s="19">
        <v>74</v>
      </c>
      <c r="H10" s="20">
        <v>0</v>
      </c>
      <c r="I10" s="20">
        <f>ROUND(ROUND(H10,2)*ROUND(G10,3),2)</f>
        <v>0</v>
      </c>
      <c r="O10">
        <f>(I10*21)/100</f>
        <v>0</v>
      </c>
      <c r="P10" t="s">
        <v>17</v>
      </c>
    </row>
    <row r="11" spans="1:18" x14ac:dyDescent="0.2">
      <c r="A11" s="21" t="s">
        <v>44</v>
      </c>
      <c r="E11" s="22" t="s">
        <v>41</v>
      </c>
    </row>
    <row r="12" spans="1:18" x14ac:dyDescent="0.2">
      <c r="A12" s="23" t="s">
        <v>45</v>
      </c>
      <c r="E12" s="24" t="s">
        <v>46</v>
      </c>
    </row>
    <row r="13" spans="1:18" ht="89.25" x14ac:dyDescent="0.2">
      <c r="A13" t="s">
        <v>47</v>
      </c>
      <c r="E13" s="22" t="s">
        <v>48</v>
      </c>
    </row>
    <row r="14" spans="1:18" ht="25.5" x14ac:dyDescent="0.2">
      <c r="A14" s="11" t="s">
        <v>40</v>
      </c>
      <c r="B14" s="16" t="s">
        <v>17</v>
      </c>
      <c r="C14" s="16" t="s">
        <v>49</v>
      </c>
      <c r="D14" s="11" t="s">
        <v>41</v>
      </c>
      <c r="E14" s="17" t="s">
        <v>50</v>
      </c>
      <c r="F14" s="18" t="s">
        <v>43</v>
      </c>
      <c r="G14" s="19">
        <v>3</v>
      </c>
      <c r="H14" s="20">
        <v>0</v>
      </c>
      <c r="I14" s="20">
        <f>ROUND(ROUND(H14,2)*ROUND(G14,3),2)</f>
        <v>0</v>
      </c>
      <c r="O14">
        <f>(I14*21)/100</f>
        <v>0</v>
      </c>
      <c r="P14" t="s">
        <v>17</v>
      </c>
    </row>
    <row r="15" spans="1:18" x14ac:dyDescent="0.2">
      <c r="A15" s="21" t="s">
        <v>44</v>
      </c>
      <c r="E15" s="22" t="s">
        <v>41</v>
      </c>
    </row>
    <row r="16" spans="1:18" x14ac:dyDescent="0.2">
      <c r="A16" s="23" t="s">
        <v>45</v>
      </c>
      <c r="E16" s="24" t="s">
        <v>46</v>
      </c>
    </row>
    <row r="17" spans="1:18" ht="89.25" x14ac:dyDescent="0.2">
      <c r="A17" t="s">
        <v>47</v>
      </c>
      <c r="E17" s="22" t="s">
        <v>48</v>
      </c>
    </row>
    <row r="18" spans="1:18" ht="25.5" x14ac:dyDescent="0.2">
      <c r="A18" s="11" t="s">
        <v>40</v>
      </c>
      <c r="B18" s="16" t="s">
        <v>16</v>
      </c>
      <c r="C18" s="16" t="s">
        <v>51</v>
      </c>
      <c r="D18" s="11" t="s">
        <v>41</v>
      </c>
      <c r="E18" s="17" t="s">
        <v>52</v>
      </c>
      <c r="F18" s="18" t="s">
        <v>43</v>
      </c>
      <c r="G18" s="19">
        <v>17</v>
      </c>
      <c r="H18" s="20">
        <v>0</v>
      </c>
      <c r="I18" s="20">
        <f>ROUND(ROUND(H18,2)*ROUND(G18,3),2)</f>
        <v>0</v>
      </c>
      <c r="O18">
        <f>(I18*21)/100</f>
        <v>0</v>
      </c>
      <c r="P18" t="s">
        <v>17</v>
      </c>
    </row>
    <row r="19" spans="1:18" x14ac:dyDescent="0.2">
      <c r="A19" s="21" t="s">
        <v>44</v>
      </c>
      <c r="E19" s="22" t="s">
        <v>41</v>
      </c>
    </row>
    <row r="20" spans="1:18" x14ac:dyDescent="0.2">
      <c r="A20" s="23" t="s">
        <v>45</v>
      </c>
      <c r="E20" s="24" t="s">
        <v>46</v>
      </c>
    </row>
    <row r="21" spans="1:18" ht="89.25" x14ac:dyDescent="0.2">
      <c r="A21" t="s">
        <v>47</v>
      </c>
      <c r="E21" s="22" t="s">
        <v>48</v>
      </c>
    </row>
    <row r="22" spans="1:18" ht="25.5" x14ac:dyDescent="0.2">
      <c r="A22" s="11" t="s">
        <v>40</v>
      </c>
      <c r="B22" s="16" t="s">
        <v>27</v>
      </c>
      <c r="C22" s="16" t="s">
        <v>53</v>
      </c>
      <c r="D22" s="11" t="s">
        <v>41</v>
      </c>
      <c r="E22" s="17" t="s">
        <v>54</v>
      </c>
      <c r="F22" s="18" t="s">
        <v>43</v>
      </c>
      <c r="G22" s="19">
        <v>0.05</v>
      </c>
      <c r="H22" s="20">
        <v>0</v>
      </c>
      <c r="I22" s="20">
        <f>ROUND(ROUND(H22,2)*ROUND(G22,3),2)</f>
        <v>0</v>
      </c>
      <c r="O22">
        <f>(I22*21)/100</f>
        <v>0</v>
      </c>
      <c r="P22" t="s">
        <v>17</v>
      </c>
    </row>
    <row r="23" spans="1:18" x14ac:dyDescent="0.2">
      <c r="A23" s="21" t="s">
        <v>44</v>
      </c>
      <c r="E23" s="22" t="s">
        <v>41</v>
      </c>
    </row>
    <row r="24" spans="1:18" x14ac:dyDescent="0.2">
      <c r="A24" s="23" t="s">
        <v>45</v>
      </c>
      <c r="E24" s="24" t="s">
        <v>46</v>
      </c>
    </row>
    <row r="25" spans="1:18" ht="89.25" x14ac:dyDescent="0.2">
      <c r="A25" t="s">
        <v>47</v>
      </c>
      <c r="E25" s="22" t="s">
        <v>48</v>
      </c>
    </row>
    <row r="26" spans="1:18" ht="25.5" x14ac:dyDescent="0.2">
      <c r="A26" s="11" t="s">
        <v>40</v>
      </c>
      <c r="B26" s="16" t="s">
        <v>29</v>
      </c>
      <c r="C26" s="16" t="s">
        <v>55</v>
      </c>
      <c r="D26" s="11" t="s">
        <v>41</v>
      </c>
      <c r="E26" s="17" t="s">
        <v>56</v>
      </c>
      <c r="F26" s="18" t="s">
        <v>43</v>
      </c>
      <c r="G26" s="19">
        <v>0.1</v>
      </c>
      <c r="H26" s="20">
        <v>0</v>
      </c>
      <c r="I26" s="20">
        <f>ROUND(ROUND(H26,2)*ROUND(G26,3),2)</f>
        <v>0</v>
      </c>
      <c r="O26">
        <f>(I26*21)/100</f>
        <v>0</v>
      </c>
      <c r="P26" t="s">
        <v>17</v>
      </c>
    </row>
    <row r="27" spans="1:18" x14ac:dyDescent="0.2">
      <c r="A27" s="21" t="s">
        <v>44</v>
      </c>
      <c r="E27" s="22" t="s">
        <v>41</v>
      </c>
    </row>
    <row r="28" spans="1:18" x14ac:dyDescent="0.2">
      <c r="A28" s="23" t="s">
        <v>45</v>
      </c>
      <c r="E28" s="24" t="s">
        <v>46</v>
      </c>
    </row>
    <row r="29" spans="1:18" ht="89.25" x14ac:dyDescent="0.2">
      <c r="A29" t="s">
        <v>47</v>
      </c>
      <c r="E29" s="22" t="s">
        <v>48</v>
      </c>
    </row>
    <row r="30" spans="1:18" ht="12.75" customHeight="1" x14ac:dyDescent="0.2">
      <c r="A30" s="5" t="s">
        <v>37</v>
      </c>
      <c r="B30" s="5"/>
      <c r="C30" s="25" t="s">
        <v>57</v>
      </c>
      <c r="D30" s="5"/>
      <c r="E30" s="14" t="s">
        <v>58</v>
      </c>
      <c r="F30" s="5"/>
      <c r="G30" s="5"/>
      <c r="H30" s="5"/>
      <c r="I30" s="26">
        <f>0+Q30</f>
        <v>0</v>
      </c>
      <c r="O30">
        <f>0+R30</f>
        <v>0</v>
      </c>
      <c r="Q30">
        <f>0+I31+I35+I39+I43+I47+I51+I55+I59+I63+I67+I71+I75</f>
        <v>0</v>
      </c>
      <c r="R30">
        <f>0+O31+O35+O39+O43+O47+O51+O55+O59+O63+O67+O71+O75</f>
        <v>0</v>
      </c>
    </row>
    <row r="31" spans="1:18" ht="25.5" x14ac:dyDescent="0.2">
      <c r="A31" s="11" t="s">
        <v>40</v>
      </c>
      <c r="B31" s="16" t="s">
        <v>59</v>
      </c>
      <c r="C31" s="16" t="s">
        <v>60</v>
      </c>
      <c r="D31" s="11" t="s">
        <v>41</v>
      </c>
      <c r="E31" s="17" t="s">
        <v>61</v>
      </c>
      <c r="F31" s="18" t="s">
        <v>62</v>
      </c>
      <c r="G31" s="19">
        <v>26</v>
      </c>
      <c r="H31" s="20">
        <v>0</v>
      </c>
      <c r="I31" s="20">
        <f>ROUND(ROUND(H31,2)*ROUND(G31,3),2)</f>
        <v>0</v>
      </c>
      <c r="O31">
        <f>(I31*21)/100</f>
        <v>0</v>
      </c>
      <c r="P31" t="s">
        <v>17</v>
      </c>
    </row>
    <row r="32" spans="1:18" x14ac:dyDescent="0.2">
      <c r="A32" s="21" t="s">
        <v>44</v>
      </c>
      <c r="E32" s="22" t="s">
        <v>41</v>
      </c>
    </row>
    <row r="33" spans="1:16" x14ac:dyDescent="0.2">
      <c r="A33" s="23" t="s">
        <v>45</v>
      </c>
      <c r="E33" s="24" t="s">
        <v>46</v>
      </c>
    </row>
    <row r="34" spans="1:16" ht="25.5" x14ac:dyDescent="0.2">
      <c r="A34" t="s">
        <v>47</v>
      </c>
      <c r="E34" s="22" t="s">
        <v>63</v>
      </c>
    </row>
    <row r="35" spans="1:16" x14ac:dyDescent="0.2">
      <c r="A35" s="11" t="s">
        <v>40</v>
      </c>
      <c r="B35" s="16" t="s">
        <v>64</v>
      </c>
      <c r="C35" s="16" t="s">
        <v>65</v>
      </c>
      <c r="D35" s="11" t="s">
        <v>41</v>
      </c>
      <c r="E35" s="17" t="s">
        <v>66</v>
      </c>
      <c r="F35" s="18" t="s">
        <v>62</v>
      </c>
      <c r="G35" s="19">
        <v>2</v>
      </c>
      <c r="H35" s="20">
        <v>0</v>
      </c>
      <c r="I35" s="20">
        <f>ROUND(ROUND(H35,2)*ROUND(G35,3),2)</f>
        <v>0</v>
      </c>
      <c r="O35">
        <f>(I35*21)/100</f>
        <v>0</v>
      </c>
      <c r="P35" t="s">
        <v>17</v>
      </c>
    </row>
    <row r="36" spans="1:16" x14ac:dyDescent="0.2">
      <c r="A36" s="21" t="s">
        <v>44</v>
      </c>
      <c r="E36" s="22" t="s">
        <v>41</v>
      </c>
    </row>
    <row r="37" spans="1:16" x14ac:dyDescent="0.2">
      <c r="A37" s="23" t="s">
        <v>45</v>
      </c>
      <c r="E37" s="24" t="s">
        <v>46</v>
      </c>
    </row>
    <row r="38" spans="1:16" ht="63.75" x14ac:dyDescent="0.2">
      <c r="A38" t="s">
        <v>47</v>
      </c>
      <c r="E38" s="22" t="s">
        <v>67</v>
      </c>
    </row>
    <row r="39" spans="1:16" x14ac:dyDescent="0.2">
      <c r="A39" s="11" t="s">
        <v>40</v>
      </c>
      <c r="B39" s="16" t="s">
        <v>68</v>
      </c>
      <c r="C39" s="16" t="s">
        <v>69</v>
      </c>
      <c r="D39" s="11" t="s">
        <v>41</v>
      </c>
      <c r="E39" s="17" t="s">
        <v>70</v>
      </c>
      <c r="F39" s="18" t="s">
        <v>71</v>
      </c>
      <c r="G39" s="19">
        <v>678</v>
      </c>
      <c r="H39" s="20">
        <v>0</v>
      </c>
      <c r="I39" s="20">
        <f>ROUND(ROUND(H39,2)*ROUND(G39,3),2)</f>
        <v>0</v>
      </c>
      <c r="O39">
        <f>(I39*21)/100</f>
        <v>0</v>
      </c>
      <c r="P39" t="s">
        <v>17</v>
      </c>
    </row>
    <row r="40" spans="1:16" x14ac:dyDescent="0.2">
      <c r="A40" s="21" t="s">
        <v>44</v>
      </c>
      <c r="E40" s="22" t="s">
        <v>41</v>
      </c>
    </row>
    <row r="41" spans="1:16" x14ac:dyDescent="0.2">
      <c r="A41" s="23" t="s">
        <v>45</v>
      </c>
      <c r="E41" s="24" t="s">
        <v>46</v>
      </c>
    </row>
    <row r="42" spans="1:16" ht="51" x14ac:dyDescent="0.2">
      <c r="A42" t="s">
        <v>47</v>
      </c>
      <c r="E42" s="22" t="s">
        <v>72</v>
      </c>
    </row>
    <row r="43" spans="1:16" x14ac:dyDescent="0.2">
      <c r="A43" s="11" t="s">
        <v>40</v>
      </c>
      <c r="B43" s="16" t="s">
        <v>73</v>
      </c>
      <c r="C43" s="16" t="s">
        <v>74</v>
      </c>
      <c r="D43" s="11" t="s">
        <v>41</v>
      </c>
      <c r="E43" s="17" t="s">
        <v>75</v>
      </c>
      <c r="F43" s="18" t="s">
        <v>71</v>
      </c>
      <c r="G43" s="19">
        <v>44</v>
      </c>
      <c r="H43" s="20">
        <v>0</v>
      </c>
      <c r="I43" s="20">
        <f>ROUND(ROUND(H43,2)*ROUND(G43,3),2)</f>
        <v>0</v>
      </c>
      <c r="O43">
        <f>(I43*21)/100</f>
        <v>0</v>
      </c>
      <c r="P43" t="s">
        <v>17</v>
      </c>
    </row>
    <row r="44" spans="1:16" x14ac:dyDescent="0.2">
      <c r="A44" s="21" t="s">
        <v>44</v>
      </c>
      <c r="E44" s="22" t="s">
        <v>41</v>
      </c>
    </row>
    <row r="45" spans="1:16" x14ac:dyDescent="0.2">
      <c r="A45" s="23" t="s">
        <v>45</v>
      </c>
      <c r="E45" s="24" t="s">
        <v>46</v>
      </c>
    </row>
    <row r="46" spans="1:16" ht="51" x14ac:dyDescent="0.2">
      <c r="A46" t="s">
        <v>47</v>
      </c>
      <c r="E46" s="22" t="s">
        <v>72</v>
      </c>
    </row>
    <row r="47" spans="1:16" x14ac:dyDescent="0.2">
      <c r="A47" s="11" t="s">
        <v>40</v>
      </c>
      <c r="B47" s="16" t="s">
        <v>76</v>
      </c>
      <c r="C47" s="16" t="s">
        <v>77</v>
      </c>
      <c r="D47" s="11" t="s">
        <v>41</v>
      </c>
      <c r="E47" s="17" t="s">
        <v>78</v>
      </c>
      <c r="F47" s="18" t="s">
        <v>71</v>
      </c>
      <c r="G47" s="19">
        <v>560</v>
      </c>
      <c r="H47" s="20">
        <v>0</v>
      </c>
      <c r="I47" s="20">
        <f>ROUND(ROUND(H47,2)*ROUND(G47,3),2)</f>
        <v>0</v>
      </c>
      <c r="O47">
        <f>(I47*21)/100</f>
        <v>0</v>
      </c>
      <c r="P47" t="s">
        <v>17</v>
      </c>
    </row>
    <row r="48" spans="1:16" x14ac:dyDescent="0.2">
      <c r="A48" s="21" t="s">
        <v>44</v>
      </c>
      <c r="E48" s="22" t="s">
        <v>41</v>
      </c>
    </row>
    <row r="49" spans="1:16" x14ac:dyDescent="0.2">
      <c r="A49" s="23" t="s">
        <v>45</v>
      </c>
      <c r="E49" s="24" t="s">
        <v>46</v>
      </c>
    </row>
    <row r="50" spans="1:16" ht="76.5" x14ac:dyDescent="0.2">
      <c r="A50" t="s">
        <v>47</v>
      </c>
      <c r="E50" s="22" t="s">
        <v>79</v>
      </c>
    </row>
    <row r="51" spans="1:16" x14ac:dyDescent="0.2">
      <c r="A51" s="11" t="s">
        <v>40</v>
      </c>
      <c r="B51" s="16" t="s">
        <v>80</v>
      </c>
      <c r="C51" s="16" t="s">
        <v>81</v>
      </c>
      <c r="D51" s="11" t="s">
        <v>41</v>
      </c>
      <c r="E51" s="17" t="s">
        <v>82</v>
      </c>
      <c r="F51" s="18" t="s">
        <v>71</v>
      </c>
      <c r="G51" s="19">
        <v>11</v>
      </c>
      <c r="H51" s="20">
        <v>0</v>
      </c>
      <c r="I51" s="20">
        <f>ROUND(ROUND(H51,2)*ROUND(G51,3),2)</f>
        <v>0</v>
      </c>
      <c r="O51">
        <f>(I51*21)/100</f>
        <v>0</v>
      </c>
      <c r="P51" t="s">
        <v>17</v>
      </c>
    </row>
    <row r="52" spans="1:16" x14ac:dyDescent="0.2">
      <c r="A52" s="21" t="s">
        <v>44</v>
      </c>
      <c r="E52" s="22" t="s">
        <v>41</v>
      </c>
    </row>
    <row r="53" spans="1:16" x14ac:dyDescent="0.2">
      <c r="A53" s="23" t="s">
        <v>45</v>
      </c>
      <c r="E53" s="24" t="s">
        <v>46</v>
      </c>
    </row>
    <row r="54" spans="1:16" ht="76.5" x14ac:dyDescent="0.2">
      <c r="A54" t="s">
        <v>47</v>
      </c>
      <c r="E54" s="22" t="s">
        <v>83</v>
      </c>
    </row>
    <row r="55" spans="1:16" x14ac:dyDescent="0.2">
      <c r="A55" s="11" t="s">
        <v>40</v>
      </c>
      <c r="B55" s="16" t="s">
        <v>84</v>
      </c>
      <c r="C55" s="16" t="s">
        <v>85</v>
      </c>
      <c r="D55" s="11" t="s">
        <v>41</v>
      </c>
      <c r="E55" s="17" t="s">
        <v>86</v>
      </c>
      <c r="F55" s="18" t="s">
        <v>62</v>
      </c>
      <c r="G55" s="19">
        <v>30</v>
      </c>
      <c r="H55" s="20">
        <v>0</v>
      </c>
      <c r="I55" s="20">
        <f>ROUND(ROUND(H55,2)*ROUND(G55,3),2)</f>
        <v>0</v>
      </c>
      <c r="O55">
        <f>(I55*21)/100</f>
        <v>0</v>
      </c>
      <c r="P55" t="s">
        <v>17</v>
      </c>
    </row>
    <row r="56" spans="1:16" x14ac:dyDescent="0.2">
      <c r="A56" s="21" t="s">
        <v>44</v>
      </c>
      <c r="E56" s="22" t="s">
        <v>41</v>
      </c>
    </row>
    <row r="57" spans="1:16" x14ac:dyDescent="0.2">
      <c r="A57" s="23" t="s">
        <v>45</v>
      </c>
      <c r="E57" s="24" t="s">
        <v>46</v>
      </c>
    </row>
    <row r="58" spans="1:16" ht="51" x14ac:dyDescent="0.2">
      <c r="A58" t="s">
        <v>47</v>
      </c>
      <c r="E58" s="22" t="s">
        <v>87</v>
      </c>
    </row>
    <row r="59" spans="1:16" x14ac:dyDescent="0.2">
      <c r="A59" s="11" t="s">
        <v>40</v>
      </c>
      <c r="B59" s="16" t="s">
        <v>88</v>
      </c>
      <c r="C59" s="16" t="s">
        <v>89</v>
      </c>
      <c r="D59" s="11" t="s">
        <v>41</v>
      </c>
      <c r="E59" s="17" t="s">
        <v>90</v>
      </c>
      <c r="F59" s="18" t="s">
        <v>62</v>
      </c>
      <c r="G59" s="19">
        <v>10</v>
      </c>
      <c r="H59" s="20">
        <v>0</v>
      </c>
      <c r="I59" s="20">
        <f>ROUND(ROUND(H59,2)*ROUND(G59,3),2)</f>
        <v>0</v>
      </c>
      <c r="O59">
        <f>(I59*21)/100</f>
        <v>0</v>
      </c>
      <c r="P59" t="s">
        <v>17</v>
      </c>
    </row>
    <row r="60" spans="1:16" x14ac:dyDescent="0.2">
      <c r="A60" s="21" t="s">
        <v>44</v>
      </c>
      <c r="E60" s="22" t="s">
        <v>41</v>
      </c>
    </row>
    <row r="61" spans="1:16" x14ac:dyDescent="0.2">
      <c r="A61" s="23" t="s">
        <v>45</v>
      </c>
      <c r="E61" s="24" t="s">
        <v>46</v>
      </c>
    </row>
    <row r="62" spans="1:16" ht="51" x14ac:dyDescent="0.2">
      <c r="A62" t="s">
        <v>47</v>
      </c>
      <c r="E62" s="22" t="s">
        <v>87</v>
      </c>
    </row>
    <row r="63" spans="1:16" ht="25.5" x14ac:dyDescent="0.2">
      <c r="A63" s="11" t="s">
        <v>40</v>
      </c>
      <c r="B63" s="16" t="s">
        <v>91</v>
      </c>
      <c r="C63" s="16" t="s">
        <v>92</v>
      </c>
      <c r="D63" s="11" t="s">
        <v>41</v>
      </c>
      <c r="E63" s="17" t="s">
        <v>93</v>
      </c>
      <c r="F63" s="18" t="s">
        <v>62</v>
      </c>
      <c r="G63" s="19">
        <v>20</v>
      </c>
      <c r="H63" s="20">
        <v>0</v>
      </c>
      <c r="I63" s="20">
        <f>ROUND(ROUND(H63,2)*ROUND(G63,3),2)</f>
        <v>0</v>
      </c>
      <c r="O63">
        <f>(I63*21)/100</f>
        <v>0</v>
      </c>
      <c r="P63" t="s">
        <v>17</v>
      </c>
    </row>
    <row r="64" spans="1:16" x14ac:dyDescent="0.2">
      <c r="A64" s="21" t="s">
        <v>44</v>
      </c>
      <c r="E64" s="22" t="s">
        <v>41</v>
      </c>
    </row>
    <row r="65" spans="1:18" x14ac:dyDescent="0.2">
      <c r="A65" s="23" t="s">
        <v>45</v>
      </c>
      <c r="E65" s="24" t="s">
        <v>46</v>
      </c>
    </row>
    <row r="66" spans="1:18" ht="51" x14ac:dyDescent="0.2">
      <c r="A66" t="s">
        <v>47</v>
      </c>
      <c r="E66" s="22" t="s">
        <v>94</v>
      </c>
    </row>
    <row r="67" spans="1:18" x14ac:dyDescent="0.2">
      <c r="A67" s="11" t="s">
        <v>40</v>
      </c>
      <c r="B67" s="16" t="s">
        <v>95</v>
      </c>
      <c r="C67" s="16" t="s">
        <v>96</v>
      </c>
      <c r="D67" s="11" t="s">
        <v>41</v>
      </c>
      <c r="E67" s="17" t="s">
        <v>97</v>
      </c>
      <c r="F67" s="18" t="s">
        <v>71</v>
      </c>
      <c r="G67" s="19">
        <v>678</v>
      </c>
      <c r="H67" s="20">
        <v>0</v>
      </c>
      <c r="I67" s="20">
        <f>ROUND(ROUND(H67,2)*ROUND(G67,3),2)</f>
        <v>0</v>
      </c>
      <c r="O67">
        <f>(I67*21)/100</f>
        <v>0</v>
      </c>
      <c r="P67" t="s">
        <v>17</v>
      </c>
    </row>
    <row r="68" spans="1:18" x14ac:dyDescent="0.2">
      <c r="A68" s="21" t="s">
        <v>44</v>
      </c>
      <c r="E68" s="22" t="s">
        <v>41</v>
      </c>
    </row>
    <row r="69" spans="1:18" x14ac:dyDescent="0.2">
      <c r="A69" s="23" t="s">
        <v>45</v>
      </c>
      <c r="E69" s="24" t="s">
        <v>46</v>
      </c>
    </row>
    <row r="70" spans="1:18" ht="63.75" x14ac:dyDescent="0.2">
      <c r="A70" t="s">
        <v>47</v>
      </c>
      <c r="E70" s="22" t="s">
        <v>98</v>
      </c>
    </row>
    <row r="71" spans="1:18" x14ac:dyDescent="0.2">
      <c r="A71" s="11" t="s">
        <v>40</v>
      </c>
      <c r="B71" s="16" t="s">
        <v>99</v>
      </c>
      <c r="C71" s="16" t="s">
        <v>100</v>
      </c>
      <c r="D71" s="11" t="s">
        <v>41</v>
      </c>
      <c r="E71" s="17" t="s">
        <v>101</v>
      </c>
      <c r="F71" s="18" t="s">
        <v>71</v>
      </c>
      <c r="G71" s="19">
        <v>100</v>
      </c>
      <c r="H71" s="20">
        <v>0</v>
      </c>
      <c r="I71" s="20">
        <f>ROUND(ROUND(H71,2)*ROUND(G71,3),2)</f>
        <v>0</v>
      </c>
      <c r="O71">
        <f>(I71*21)/100</f>
        <v>0</v>
      </c>
      <c r="P71" t="s">
        <v>17</v>
      </c>
    </row>
    <row r="72" spans="1:18" x14ac:dyDescent="0.2">
      <c r="A72" s="21" t="s">
        <v>44</v>
      </c>
      <c r="E72" s="22" t="s">
        <v>41</v>
      </c>
    </row>
    <row r="73" spans="1:18" x14ac:dyDescent="0.2">
      <c r="A73" s="23" t="s">
        <v>45</v>
      </c>
      <c r="E73" s="24" t="s">
        <v>46</v>
      </c>
    </row>
    <row r="74" spans="1:18" ht="38.25" x14ac:dyDescent="0.2">
      <c r="A74" t="s">
        <v>47</v>
      </c>
      <c r="E74" s="22" t="s">
        <v>102</v>
      </c>
    </row>
    <row r="75" spans="1:18" x14ac:dyDescent="0.2">
      <c r="A75" s="11" t="s">
        <v>40</v>
      </c>
      <c r="B75" s="16" t="s">
        <v>103</v>
      </c>
      <c r="C75" s="16" t="s">
        <v>104</v>
      </c>
      <c r="D75" s="11" t="s">
        <v>41</v>
      </c>
      <c r="E75" s="17" t="s">
        <v>105</v>
      </c>
      <c r="F75" s="18" t="s">
        <v>106</v>
      </c>
      <c r="G75" s="19">
        <v>1</v>
      </c>
      <c r="H75" s="20">
        <v>0</v>
      </c>
      <c r="I75" s="20">
        <f>ROUND(ROUND(H75,2)*ROUND(G75,3),2)</f>
        <v>0</v>
      </c>
      <c r="O75">
        <f>(I75*21)/100</f>
        <v>0</v>
      </c>
      <c r="P75" t="s">
        <v>17</v>
      </c>
    </row>
    <row r="76" spans="1:18" x14ac:dyDescent="0.2">
      <c r="A76" s="21" t="s">
        <v>44</v>
      </c>
      <c r="E76" s="22" t="s">
        <v>41</v>
      </c>
    </row>
    <row r="77" spans="1:18" x14ac:dyDescent="0.2">
      <c r="A77" s="23" t="s">
        <v>45</v>
      </c>
      <c r="E77" s="24" t="s">
        <v>46</v>
      </c>
    </row>
    <row r="78" spans="1:18" ht="76.5" x14ac:dyDescent="0.2">
      <c r="A78" t="s">
        <v>47</v>
      </c>
      <c r="E78" s="22" t="s">
        <v>107</v>
      </c>
    </row>
    <row r="79" spans="1:18" ht="12.75" customHeight="1" x14ac:dyDescent="0.2">
      <c r="A79" s="5" t="s">
        <v>37</v>
      </c>
      <c r="B79" s="5"/>
      <c r="C79" s="25" t="s">
        <v>108</v>
      </c>
      <c r="D79" s="5"/>
      <c r="E79" s="14" t="s">
        <v>109</v>
      </c>
      <c r="F79" s="5"/>
      <c r="G79" s="5"/>
      <c r="H79" s="5"/>
      <c r="I79" s="26">
        <f>0+Q79</f>
        <v>0</v>
      </c>
      <c r="O79">
        <f>0+R79</f>
        <v>0</v>
      </c>
      <c r="Q79">
        <f>0+I80+I84+I88+I92+I96+I100+I104+I108+I112+I116+I120+I124+I128+I132+I136+I140+I144+I152</f>
        <v>0</v>
      </c>
      <c r="R79">
        <f>0+O80+O84+O88+O92+O96+O100+O104+O108+O112+O116+O120+O124+O128+O132+O136+O140+O144+O152</f>
        <v>0</v>
      </c>
    </row>
    <row r="80" spans="1:18" x14ac:dyDescent="0.2">
      <c r="A80" s="11" t="s">
        <v>40</v>
      </c>
      <c r="B80" s="16" t="s">
        <v>31</v>
      </c>
      <c r="C80" s="16" t="s">
        <v>110</v>
      </c>
      <c r="D80" s="11" t="s">
        <v>41</v>
      </c>
      <c r="E80" s="17" t="s">
        <v>111</v>
      </c>
      <c r="F80" s="18" t="s">
        <v>112</v>
      </c>
      <c r="G80" s="19">
        <v>590</v>
      </c>
      <c r="H80" s="20">
        <v>0</v>
      </c>
      <c r="I80" s="20">
        <f>ROUND(ROUND(H80,2)*ROUND(G80,3),2)</f>
        <v>0</v>
      </c>
      <c r="O80">
        <f>(I80*21)/100</f>
        <v>0</v>
      </c>
      <c r="P80" t="s">
        <v>17</v>
      </c>
    </row>
    <row r="81" spans="1:16" x14ac:dyDescent="0.2">
      <c r="A81" s="21" t="s">
        <v>44</v>
      </c>
      <c r="E81" s="22" t="s">
        <v>41</v>
      </c>
    </row>
    <row r="82" spans="1:16" x14ac:dyDescent="0.2">
      <c r="A82" s="23" t="s">
        <v>45</v>
      </c>
      <c r="E82" s="24" t="s">
        <v>46</v>
      </c>
    </row>
    <row r="83" spans="1:16" x14ac:dyDescent="0.2">
      <c r="A83" t="s">
        <v>47</v>
      </c>
      <c r="E83" s="22" t="s">
        <v>113</v>
      </c>
    </row>
    <row r="84" spans="1:16" x14ac:dyDescent="0.2">
      <c r="A84" s="11" t="s">
        <v>40</v>
      </c>
      <c r="B84" s="16" t="s">
        <v>114</v>
      </c>
      <c r="C84" s="16" t="s">
        <v>115</v>
      </c>
      <c r="D84" s="11" t="s">
        <v>41</v>
      </c>
      <c r="E84" s="17" t="s">
        <v>116</v>
      </c>
      <c r="F84" s="18" t="s">
        <v>112</v>
      </c>
      <c r="G84" s="19">
        <v>50</v>
      </c>
      <c r="H84" s="20">
        <v>0</v>
      </c>
      <c r="I84" s="20">
        <f>ROUND(ROUND(H84,2)*ROUND(G84,3),2)</f>
        <v>0</v>
      </c>
      <c r="O84">
        <f>(I84*21)/100</f>
        <v>0</v>
      </c>
      <c r="P84" t="s">
        <v>17</v>
      </c>
    </row>
    <row r="85" spans="1:16" x14ac:dyDescent="0.2">
      <c r="A85" s="21" t="s">
        <v>44</v>
      </c>
      <c r="E85" s="22" t="s">
        <v>41</v>
      </c>
    </row>
    <row r="86" spans="1:16" x14ac:dyDescent="0.2">
      <c r="A86" s="23" t="s">
        <v>45</v>
      </c>
      <c r="E86" s="24" t="s">
        <v>46</v>
      </c>
    </row>
    <row r="87" spans="1:16" ht="25.5" x14ac:dyDescent="0.2">
      <c r="A87" t="s">
        <v>47</v>
      </c>
      <c r="E87" s="22" t="s">
        <v>117</v>
      </c>
    </row>
    <row r="88" spans="1:16" x14ac:dyDescent="0.2">
      <c r="A88" s="11" t="s">
        <v>40</v>
      </c>
      <c r="B88" s="16" t="s">
        <v>118</v>
      </c>
      <c r="C88" s="16" t="s">
        <v>119</v>
      </c>
      <c r="D88" s="11" t="s">
        <v>41</v>
      </c>
      <c r="E88" s="17" t="s">
        <v>120</v>
      </c>
      <c r="F88" s="18" t="s">
        <v>62</v>
      </c>
      <c r="G88" s="19">
        <v>10</v>
      </c>
      <c r="H88" s="20">
        <v>0</v>
      </c>
      <c r="I88" s="20">
        <f>ROUND(ROUND(H88,2)*ROUND(G88,3),2)</f>
        <v>0</v>
      </c>
      <c r="O88">
        <f>(I88*21)/100</f>
        <v>0</v>
      </c>
      <c r="P88" t="s">
        <v>17</v>
      </c>
    </row>
    <row r="89" spans="1:16" x14ac:dyDescent="0.2">
      <c r="A89" s="21" t="s">
        <v>44</v>
      </c>
      <c r="E89" s="22" t="s">
        <v>41</v>
      </c>
    </row>
    <row r="90" spans="1:16" x14ac:dyDescent="0.2">
      <c r="A90" s="23" t="s">
        <v>45</v>
      </c>
      <c r="E90" s="24" t="s">
        <v>46</v>
      </c>
    </row>
    <row r="91" spans="1:16" ht="102" x14ac:dyDescent="0.2">
      <c r="A91" t="s">
        <v>47</v>
      </c>
      <c r="E91" s="22" t="s">
        <v>121</v>
      </c>
    </row>
    <row r="92" spans="1:16" ht="25.5" x14ac:dyDescent="0.2">
      <c r="A92" s="11" t="s">
        <v>40</v>
      </c>
      <c r="B92" s="16" t="s">
        <v>34</v>
      </c>
      <c r="C92" s="16" t="s">
        <v>122</v>
      </c>
      <c r="D92" s="11" t="s">
        <v>41</v>
      </c>
      <c r="E92" s="17" t="s">
        <v>123</v>
      </c>
      <c r="F92" s="18" t="s">
        <v>124</v>
      </c>
      <c r="G92" s="19">
        <v>2</v>
      </c>
      <c r="H92" s="20">
        <v>0</v>
      </c>
      <c r="I92" s="20">
        <f>ROUND(ROUND(H92,2)*ROUND(G92,3),2)</f>
        <v>0</v>
      </c>
      <c r="O92">
        <f>(I92*21)/100</f>
        <v>0</v>
      </c>
      <c r="P92" t="s">
        <v>17</v>
      </c>
    </row>
    <row r="93" spans="1:16" x14ac:dyDescent="0.2">
      <c r="A93" s="21" t="s">
        <v>44</v>
      </c>
      <c r="E93" s="22" t="s">
        <v>41</v>
      </c>
    </row>
    <row r="94" spans="1:16" x14ac:dyDescent="0.2">
      <c r="A94" s="23" t="s">
        <v>45</v>
      </c>
      <c r="E94" s="24" t="s">
        <v>46</v>
      </c>
    </row>
    <row r="95" spans="1:16" ht="63.75" x14ac:dyDescent="0.2">
      <c r="A95" t="s">
        <v>47</v>
      </c>
      <c r="E95" s="22" t="s">
        <v>125</v>
      </c>
    </row>
    <row r="96" spans="1:16" ht="25.5" x14ac:dyDescent="0.2">
      <c r="A96" s="11" t="s">
        <v>40</v>
      </c>
      <c r="B96" s="16" t="s">
        <v>36</v>
      </c>
      <c r="C96" s="16" t="s">
        <v>126</v>
      </c>
      <c r="D96" s="11" t="s">
        <v>41</v>
      </c>
      <c r="E96" s="17" t="s">
        <v>127</v>
      </c>
      <c r="F96" s="18" t="s">
        <v>106</v>
      </c>
      <c r="G96" s="19">
        <v>60</v>
      </c>
      <c r="H96" s="20">
        <v>0</v>
      </c>
      <c r="I96" s="20">
        <f>ROUND(ROUND(H96,2)*ROUND(G96,3),2)</f>
        <v>0</v>
      </c>
      <c r="O96">
        <f>(I96*21)/100</f>
        <v>0</v>
      </c>
      <c r="P96" t="s">
        <v>17</v>
      </c>
    </row>
    <row r="97" spans="1:16" x14ac:dyDescent="0.2">
      <c r="A97" s="21" t="s">
        <v>44</v>
      </c>
      <c r="E97" s="22" t="s">
        <v>41</v>
      </c>
    </row>
    <row r="98" spans="1:16" x14ac:dyDescent="0.2">
      <c r="A98" s="23" t="s">
        <v>45</v>
      </c>
      <c r="E98" s="24" t="s">
        <v>46</v>
      </c>
    </row>
    <row r="99" spans="1:16" ht="25.5" x14ac:dyDescent="0.2">
      <c r="A99" t="s">
        <v>47</v>
      </c>
      <c r="E99" s="22" t="s">
        <v>128</v>
      </c>
    </row>
    <row r="100" spans="1:16" x14ac:dyDescent="0.2">
      <c r="A100" s="11" t="s">
        <v>40</v>
      </c>
      <c r="B100" s="16" t="s">
        <v>129</v>
      </c>
      <c r="C100" s="16" t="s">
        <v>130</v>
      </c>
      <c r="D100" s="11" t="s">
        <v>41</v>
      </c>
      <c r="E100" s="17" t="s">
        <v>131</v>
      </c>
      <c r="F100" s="18" t="s">
        <v>124</v>
      </c>
      <c r="G100" s="19">
        <v>33</v>
      </c>
      <c r="H100" s="20">
        <v>0</v>
      </c>
      <c r="I100" s="20">
        <f>ROUND(ROUND(H100,2)*ROUND(G100,3),2)</f>
        <v>0</v>
      </c>
      <c r="O100">
        <f>(I100*21)/100</f>
        <v>0</v>
      </c>
      <c r="P100" t="s">
        <v>17</v>
      </c>
    </row>
    <row r="101" spans="1:16" x14ac:dyDescent="0.2">
      <c r="A101" s="21" t="s">
        <v>44</v>
      </c>
      <c r="E101" s="22" t="s">
        <v>41</v>
      </c>
    </row>
    <row r="102" spans="1:16" x14ac:dyDescent="0.2">
      <c r="A102" s="23" t="s">
        <v>45</v>
      </c>
      <c r="E102" s="24" t="s">
        <v>46</v>
      </c>
    </row>
    <row r="103" spans="1:16" ht="229.5" x14ac:dyDescent="0.2">
      <c r="A103" t="s">
        <v>47</v>
      </c>
      <c r="E103" s="22" t="s">
        <v>132</v>
      </c>
    </row>
    <row r="104" spans="1:16" x14ac:dyDescent="0.2">
      <c r="A104" s="11" t="s">
        <v>40</v>
      </c>
      <c r="B104" s="16" t="s">
        <v>133</v>
      </c>
      <c r="C104" s="16" t="s">
        <v>134</v>
      </c>
      <c r="D104" s="11" t="s">
        <v>41</v>
      </c>
      <c r="E104" s="17" t="s">
        <v>135</v>
      </c>
      <c r="F104" s="18" t="s">
        <v>136</v>
      </c>
      <c r="G104" s="19">
        <v>220</v>
      </c>
      <c r="H104" s="20">
        <v>0</v>
      </c>
      <c r="I104" s="20">
        <f>ROUND(ROUND(H104,2)*ROUND(G104,3),2)</f>
        <v>0</v>
      </c>
      <c r="O104">
        <f>(I104*21)/100</f>
        <v>0</v>
      </c>
      <c r="P104" t="s">
        <v>17</v>
      </c>
    </row>
    <row r="105" spans="1:16" x14ac:dyDescent="0.2">
      <c r="A105" s="21" t="s">
        <v>44</v>
      </c>
      <c r="E105" s="22" t="s">
        <v>41</v>
      </c>
    </row>
    <row r="106" spans="1:16" x14ac:dyDescent="0.2">
      <c r="A106" s="23" t="s">
        <v>45</v>
      </c>
      <c r="E106" s="24" t="s">
        <v>46</v>
      </c>
    </row>
    <row r="107" spans="1:16" ht="25.5" x14ac:dyDescent="0.2">
      <c r="A107" t="s">
        <v>47</v>
      </c>
      <c r="E107" s="22" t="s">
        <v>137</v>
      </c>
    </row>
    <row r="108" spans="1:16" x14ac:dyDescent="0.2">
      <c r="A108" s="11" t="s">
        <v>40</v>
      </c>
      <c r="B108" s="16" t="s">
        <v>138</v>
      </c>
      <c r="C108" s="16" t="s">
        <v>139</v>
      </c>
      <c r="D108" s="11" t="s">
        <v>41</v>
      </c>
      <c r="E108" s="17" t="s">
        <v>140</v>
      </c>
      <c r="F108" s="18" t="s">
        <v>124</v>
      </c>
      <c r="G108" s="19">
        <v>150</v>
      </c>
      <c r="H108" s="20">
        <v>0</v>
      </c>
      <c r="I108" s="20">
        <f>ROUND(ROUND(H108,2)*ROUND(G108,3),2)</f>
        <v>0</v>
      </c>
      <c r="O108">
        <f>(I108*21)/100</f>
        <v>0</v>
      </c>
      <c r="P108" t="s">
        <v>17</v>
      </c>
    </row>
    <row r="109" spans="1:16" x14ac:dyDescent="0.2">
      <c r="A109" s="21" t="s">
        <v>44</v>
      </c>
      <c r="E109" s="22" t="s">
        <v>41</v>
      </c>
    </row>
    <row r="110" spans="1:16" x14ac:dyDescent="0.2">
      <c r="A110" s="23" t="s">
        <v>45</v>
      </c>
      <c r="E110" s="24" t="s">
        <v>46</v>
      </c>
    </row>
    <row r="111" spans="1:16" ht="229.5" x14ac:dyDescent="0.2">
      <c r="A111" t="s">
        <v>47</v>
      </c>
      <c r="E111" s="22" t="s">
        <v>132</v>
      </c>
    </row>
    <row r="112" spans="1:16" x14ac:dyDescent="0.2">
      <c r="A112" s="11" t="s">
        <v>40</v>
      </c>
      <c r="B112" s="16">
        <v>14</v>
      </c>
      <c r="C112" s="28" t="s">
        <v>141</v>
      </c>
      <c r="D112" s="11" t="s">
        <v>41</v>
      </c>
      <c r="E112" s="29" t="s">
        <v>142</v>
      </c>
      <c r="F112" s="18" t="s">
        <v>136</v>
      </c>
      <c r="G112" s="19">
        <v>600</v>
      </c>
      <c r="H112" s="20">
        <v>0</v>
      </c>
      <c r="I112" s="20">
        <f>ROUND(ROUND(H112,2)*ROUND(G112,3),2)</f>
        <v>0</v>
      </c>
      <c r="O112">
        <f>(I112*21)/100</f>
        <v>0</v>
      </c>
      <c r="P112" t="s">
        <v>17</v>
      </c>
    </row>
    <row r="113" spans="1:16" x14ac:dyDescent="0.2">
      <c r="A113" s="21" t="s">
        <v>44</v>
      </c>
      <c r="E113" s="22" t="s">
        <v>41</v>
      </c>
    </row>
    <row r="114" spans="1:16" x14ac:dyDescent="0.2">
      <c r="A114" s="23" t="s">
        <v>45</v>
      </c>
      <c r="E114" s="24" t="s">
        <v>46</v>
      </c>
    </row>
    <row r="115" spans="1:16" ht="25.5" x14ac:dyDescent="0.2">
      <c r="A115" t="s">
        <v>47</v>
      </c>
      <c r="E115" s="22" t="s">
        <v>137</v>
      </c>
    </row>
    <row r="116" spans="1:16" x14ac:dyDescent="0.2">
      <c r="A116" s="11" t="s">
        <v>40</v>
      </c>
      <c r="B116" s="16" t="s">
        <v>38</v>
      </c>
      <c r="C116" s="16" t="s">
        <v>143</v>
      </c>
      <c r="D116" s="11" t="s">
        <v>41</v>
      </c>
      <c r="E116" s="17" t="s">
        <v>144</v>
      </c>
      <c r="F116" s="18" t="s">
        <v>71</v>
      </c>
      <c r="G116" s="19">
        <v>11</v>
      </c>
      <c r="H116" s="20">
        <v>0</v>
      </c>
      <c r="I116" s="20">
        <f>ROUND(ROUND(H116,2)*ROUND(G116,3),2)</f>
        <v>0</v>
      </c>
      <c r="O116">
        <f>(I116*21)/100</f>
        <v>0</v>
      </c>
      <c r="P116" t="s">
        <v>17</v>
      </c>
    </row>
    <row r="117" spans="1:16" x14ac:dyDescent="0.2">
      <c r="A117" s="21" t="s">
        <v>44</v>
      </c>
      <c r="E117" s="22" t="s">
        <v>41</v>
      </c>
    </row>
    <row r="118" spans="1:16" x14ac:dyDescent="0.2">
      <c r="A118" s="23" t="s">
        <v>45</v>
      </c>
      <c r="E118" s="24" t="s">
        <v>46</v>
      </c>
    </row>
    <row r="119" spans="1:16" ht="25.5" x14ac:dyDescent="0.2">
      <c r="A119" t="s">
        <v>47</v>
      </c>
      <c r="E119" s="22" t="s">
        <v>145</v>
      </c>
    </row>
    <row r="120" spans="1:16" x14ac:dyDescent="0.2">
      <c r="A120" s="11" t="s">
        <v>40</v>
      </c>
      <c r="B120" s="16" t="s">
        <v>146</v>
      </c>
      <c r="C120" s="16" t="s">
        <v>147</v>
      </c>
      <c r="D120" s="11" t="s">
        <v>41</v>
      </c>
      <c r="E120" s="17" t="s">
        <v>148</v>
      </c>
      <c r="F120" s="18" t="s">
        <v>124</v>
      </c>
      <c r="G120" s="19">
        <v>144</v>
      </c>
      <c r="H120" s="20">
        <v>0</v>
      </c>
      <c r="I120" s="20">
        <f>ROUND(ROUND(H120,2)*ROUND(G120,3),2)</f>
        <v>0</v>
      </c>
      <c r="O120">
        <f>(I120*21)/100</f>
        <v>0</v>
      </c>
      <c r="P120" t="s">
        <v>17</v>
      </c>
    </row>
    <row r="121" spans="1:16" x14ac:dyDescent="0.2">
      <c r="A121" s="21" t="s">
        <v>44</v>
      </c>
      <c r="E121" s="22" t="s">
        <v>41</v>
      </c>
    </row>
    <row r="122" spans="1:16" x14ac:dyDescent="0.2">
      <c r="A122" s="23" t="s">
        <v>45</v>
      </c>
      <c r="E122" s="24" t="s">
        <v>46</v>
      </c>
    </row>
    <row r="123" spans="1:16" ht="165.75" x14ac:dyDescent="0.2">
      <c r="A123" t="s">
        <v>47</v>
      </c>
      <c r="E123" s="22" t="s">
        <v>149</v>
      </c>
    </row>
    <row r="124" spans="1:16" x14ac:dyDescent="0.2">
      <c r="A124" s="11" t="s">
        <v>40</v>
      </c>
      <c r="B124" s="16" t="s">
        <v>150</v>
      </c>
      <c r="C124" s="16" t="s">
        <v>151</v>
      </c>
      <c r="D124" s="11" t="s">
        <v>41</v>
      </c>
      <c r="E124" s="17" t="s">
        <v>152</v>
      </c>
      <c r="F124" s="18" t="s">
        <v>112</v>
      </c>
      <c r="G124" s="19">
        <v>590</v>
      </c>
      <c r="H124" s="20">
        <v>0</v>
      </c>
      <c r="I124" s="20">
        <f>ROUND(ROUND(H124,2)*ROUND(G124,3),2)</f>
        <v>0</v>
      </c>
      <c r="O124">
        <f>(I124*21)/100</f>
        <v>0</v>
      </c>
      <c r="P124" t="s">
        <v>17</v>
      </c>
    </row>
    <row r="125" spans="1:16" x14ac:dyDescent="0.2">
      <c r="A125" s="21" t="s">
        <v>44</v>
      </c>
      <c r="E125" s="22" t="s">
        <v>41</v>
      </c>
    </row>
    <row r="126" spans="1:16" x14ac:dyDescent="0.2">
      <c r="A126" s="23" t="s">
        <v>45</v>
      </c>
      <c r="E126" s="24" t="s">
        <v>46</v>
      </c>
    </row>
    <row r="127" spans="1:16" ht="38.25" x14ac:dyDescent="0.2">
      <c r="A127" t="s">
        <v>47</v>
      </c>
      <c r="E127" s="22" t="s">
        <v>153</v>
      </c>
    </row>
    <row r="128" spans="1:16" x14ac:dyDescent="0.2">
      <c r="A128" s="11" t="s">
        <v>40</v>
      </c>
      <c r="B128" s="16" t="s">
        <v>154</v>
      </c>
      <c r="C128" s="16" t="s">
        <v>155</v>
      </c>
      <c r="D128" s="11" t="s">
        <v>41</v>
      </c>
      <c r="E128" s="17" t="s">
        <v>156</v>
      </c>
      <c r="F128" s="18" t="s">
        <v>112</v>
      </c>
      <c r="G128" s="19">
        <v>240</v>
      </c>
      <c r="H128" s="20">
        <v>0</v>
      </c>
      <c r="I128" s="20">
        <f>ROUND(ROUND(H128,2)*ROUND(G128,3),2)</f>
        <v>0</v>
      </c>
      <c r="O128">
        <f>(I128*21)/100</f>
        <v>0</v>
      </c>
      <c r="P128" t="s">
        <v>17</v>
      </c>
    </row>
    <row r="129" spans="1:16" x14ac:dyDescent="0.2">
      <c r="A129" s="21" t="s">
        <v>44</v>
      </c>
      <c r="E129" s="22" t="s">
        <v>41</v>
      </c>
    </row>
    <row r="130" spans="1:16" x14ac:dyDescent="0.2">
      <c r="A130" s="23" t="s">
        <v>45</v>
      </c>
      <c r="E130" s="24" t="s">
        <v>46</v>
      </c>
    </row>
    <row r="131" spans="1:16" ht="25.5" x14ac:dyDescent="0.2">
      <c r="A131" t="s">
        <v>47</v>
      </c>
      <c r="E131" s="22" t="s">
        <v>157</v>
      </c>
    </row>
    <row r="132" spans="1:16" x14ac:dyDescent="0.2">
      <c r="A132" s="11" t="s">
        <v>40</v>
      </c>
      <c r="B132" s="16" t="s">
        <v>158</v>
      </c>
      <c r="C132" s="16" t="s">
        <v>159</v>
      </c>
      <c r="D132" s="11" t="s">
        <v>41</v>
      </c>
      <c r="E132" s="17" t="s">
        <v>160</v>
      </c>
      <c r="F132" s="18" t="s">
        <v>124</v>
      </c>
      <c r="G132" s="19">
        <v>14</v>
      </c>
      <c r="H132" s="20">
        <v>0</v>
      </c>
      <c r="I132" s="20">
        <f>ROUND(ROUND(H132,2)*ROUND(G132,3),2)</f>
        <v>0</v>
      </c>
      <c r="O132">
        <f>(I132*21)/100</f>
        <v>0</v>
      </c>
      <c r="P132" t="s">
        <v>17</v>
      </c>
    </row>
    <row r="133" spans="1:16" x14ac:dyDescent="0.2">
      <c r="A133" s="21" t="s">
        <v>44</v>
      </c>
      <c r="E133" s="22" t="s">
        <v>41</v>
      </c>
    </row>
    <row r="134" spans="1:16" x14ac:dyDescent="0.2">
      <c r="A134" s="23" t="s">
        <v>45</v>
      </c>
      <c r="E134" s="24" t="s">
        <v>46</v>
      </c>
    </row>
    <row r="135" spans="1:16" ht="280.5" x14ac:dyDescent="0.2">
      <c r="A135" t="s">
        <v>47</v>
      </c>
      <c r="E135" s="22" t="s">
        <v>161</v>
      </c>
    </row>
    <row r="136" spans="1:16" x14ac:dyDescent="0.2">
      <c r="A136" s="11" t="s">
        <v>40</v>
      </c>
      <c r="B136" s="16" t="s">
        <v>162</v>
      </c>
      <c r="C136" s="16" t="s">
        <v>163</v>
      </c>
      <c r="D136" s="11" t="s">
        <v>41</v>
      </c>
      <c r="E136" s="17" t="s">
        <v>164</v>
      </c>
      <c r="F136" s="18" t="s">
        <v>124</v>
      </c>
      <c r="G136" s="19">
        <v>32</v>
      </c>
      <c r="H136" s="20">
        <v>0</v>
      </c>
      <c r="I136" s="20">
        <f>ROUND(ROUND(H136,2)*ROUND(G136,3),2)</f>
        <v>0</v>
      </c>
      <c r="O136">
        <f>(I136*21)/100</f>
        <v>0</v>
      </c>
      <c r="P136" t="s">
        <v>17</v>
      </c>
    </row>
    <row r="137" spans="1:16" x14ac:dyDescent="0.2">
      <c r="A137" s="21" t="s">
        <v>44</v>
      </c>
      <c r="E137" s="22" t="s">
        <v>41</v>
      </c>
    </row>
    <row r="138" spans="1:16" x14ac:dyDescent="0.2">
      <c r="A138" s="23" t="s">
        <v>45</v>
      </c>
      <c r="E138" s="24" t="s">
        <v>46</v>
      </c>
    </row>
    <row r="139" spans="1:16" ht="38.25" x14ac:dyDescent="0.2">
      <c r="A139" t="s">
        <v>47</v>
      </c>
      <c r="E139" s="22" t="s">
        <v>165</v>
      </c>
    </row>
    <row r="140" spans="1:16" x14ac:dyDescent="0.2">
      <c r="A140" s="11" t="s">
        <v>40</v>
      </c>
      <c r="B140" s="16" t="s">
        <v>166</v>
      </c>
      <c r="C140" s="16" t="s">
        <v>167</v>
      </c>
      <c r="D140" s="11" t="s">
        <v>41</v>
      </c>
      <c r="E140" s="17" t="s">
        <v>168</v>
      </c>
      <c r="F140" s="18" t="s">
        <v>124</v>
      </c>
      <c r="G140" s="19">
        <v>2</v>
      </c>
      <c r="H140" s="20">
        <v>0</v>
      </c>
      <c r="I140" s="20">
        <f>ROUND(ROUND(H140,2)*ROUND(G140,3),2)</f>
        <v>0</v>
      </c>
      <c r="O140">
        <f>(I140*21)/100</f>
        <v>0</v>
      </c>
      <c r="P140" t="s">
        <v>17</v>
      </c>
    </row>
    <row r="141" spans="1:16" x14ac:dyDescent="0.2">
      <c r="A141" s="21" t="s">
        <v>44</v>
      </c>
      <c r="E141" s="22" t="s">
        <v>41</v>
      </c>
    </row>
    <row r="142" spans="1:16" x14ac:dyDescent="0.2">
      <c r="A142" s="23" t="s">
        <v>45</v>
      </c>
      <c r="E142" s="24" t="s">
        <v>46</v>
      </c>
    </row>
    <row r="143" spans="1:16" ht="280.5" x14ac:dyDescent="0.2">
      <c r="A143" t="s">
        <v>47</v>
      </c>
      <c r="E143" s="22" t="s">
        <v>169</v>
      </c>
    </row>
    <row r="144" spans="1:16" x14ac:dyDescent="0.2">
      <c r="A144" s="11" t="s">
        <v>40</v>
      </c>
      <c r="B144" s="35" t="s">
        <v>170</v>
      </c>
      <c r="C144" s="35" t="s">
        <v>171</v>
      </c>
      <c r="D144" s="36" t="s">
        <v>41</v>
      </c>
      <c r="E144" s="37" t="s">
        <v>172</v>
      </c>
      <c r="F144" s="38" t="s">
        <v>124</v>
      </c>
      <c r="G144" s="39">
        <v>6</v>
      </c>
      <c r="H144" s="40">
        <v>0</v>
      </c>
      <c r="I144" s="40">
        <f>ROUND(ROUND(H144,2)*ROUND(G144,3),2)</f>
        <v>0</v>
      </c>
      <c r="O144">
        <f>(I144*21)/100</f>
        <v>0</v>
      </c>
      <c r="P144" t="s">
        <v>17</v>
      </c>
    </row>
    <row r="145" spans="1:18" x14ac:dyDescent="0.2">
      <c r="A145" s="21" t="s">
        <v>44</v>
      </c>
      <c r="B145" s="41"/>
      <c r="C145" s="41"/>
      <c r="D145" s="41"/>
      <c r="E145" s="42" t="s">
        <v>41</v>
      </c>
      <c r="F145" s="41"/>
      <c r="G145" s="41"/>
      <c r="H145" s="41"/>
      <c r="I145" s="41"/>
    </row>
    <row r="146" spans="1:18" x14ac:dyDescent="0.2">
      <c r="A146" s="23" t="s">
        <v>45</v>
      </c>
      <c r="B146" s="41"/>
      <c r="C146" s="41"/>
      <c r="D146" s="41"/>
      <c r="E146" s="43" t="s">
        <v>46</v>
      </c>
      <c r="F146" s="41"/>
      <c r="G146" s="41"/>
      <c r="H146" s="41"/>
      <c r="I146" s="41"/>
    </row>
    <row r="147" spans="1:18" ht="89.25" x14ac:dyDescent="0.2">
      <c r="A147" t="s">
        <v>47</v>
      </c>
      <c r="B147" s="41"/>
      <c r="C147" s="41"/>
      <c r="D147" s="41"/>
      <c r="E147" s="44" t="s">
        <v>173</v>
      </c>
      <c r="F147" s="41"/>
      <c r="G147" s="41"/>
      <c r="H147" s="41"/>
      <c r="I147" s="41"/>
    </row>
    <row r="148" spans="1:18" x14ac:dyDescent="0.2">
      <c r="A148" s="11" t="s">
        <v>40</v>
      </c>
      <c r="B148" s="45" t="s">
        <v>170</v>
      </c>
      <c r="C148" s="45">
        <v>96615</v>
      </c>
      <c r="D148" s="46" t="s">
        <v>41</v>
      </c>
      <c r="E148" s="47" t="s">
        <v>324</v>
      </c>
      <c r="F148" s="48" t="s">
        <v>124</v>
      </c>
      <c r="G148" s="49">
        <v>6</v>
      </c>
      <c r="H148" s="50">
        <v>0</v>
      </c>
      <c r="I148" s="50">
        <f>ROUND(ROUND(H148,2)*ROUND(G148,3),2)</f>
        <v>0</v>
      </c>
      <c r="O148">
        <f>(I148*21)/100</f>
        <v>0</v>
      </c>
      <c r="P148" t="s">
        <v>17</v>
      </c>
    </row>
    <row r="149" spans="1:18" x14ac:dyDescent="0.2">
      <c r="A149" s="21" t="s">
        <v>44</v>
      </c>
      <c r="B149" s="51"/>
      <c r="C149" s="51"/>
      <c r="D149" s="51"/>
      <c r="E149" s="52" t="s">
        <v>41</v>
      </c>
      <c r="F149" s="51"/>
      <c r="G149" s="51"/>
      <c r="H149" s="51"/>
      <c r="I149" s="51"/>
    </row>
    <row r="150" spans="1:18" x14ac:dyDescent="0.2">
      <c r="A150" s="23" t="s">
        <v>45</v>
      </c>
      <c r="B150" s="51"/>
      <c r="C150" s="51"/>
      <c r="D150" s="51"/>
      <c r="E150" s="53" t="s">
        <v>46</v>
      </c>
      <c r="F150" s="51"/>
      <c r="G150" s="51"/>
      <c r="H150" s="51"/>
      <c r="I150" s="51"/>
    </row>
    <row r="151" spans="1:18" ht="89.25" x14ac:dyDescent="0.2">
      <c r="A151" t="s">
        <v>47</v>
      </c>
      <c r="B151" s="51"/>
      <c r="C151" s="51"/>
      <c r="D151" s="51"/>
      <c r="E151" s="52" t="s">
        <v>173</v>
      </c>
      <c r="F151" s="51"/>
      <c r="G151" s="51"/>
      <c r="H151" s="51"/>
      <c r="I151" s="51"/>
    </row>
    <row r="152" spans="1:18" x14ac:dyDescent="0.2">
      <c r="A152" s="11" t="s">
        <v>40</v>
      </c>
      <c r="B152" s="16" t="s">
        <v>57</v>
      </c>
      <c r="C152" s="16" t="s">
        <v>174</v>
      </c>
      <c r="D152" s="11" t="s">
        <v>41</v>
      </c>
      <c r="E152" s="17" t="s">
        <v>175</v>
      </c>
      <c r="F152" s="18" t="s">
        <v>106</v>
      </c>
      <c r="G152" s="19">
        <v>340</v>
      </c>
      <c r="H152" s="20">
        <v>0</v>
      </c>
      <c r="I152" s="20">
        <f>ROUND(ROUND(H152,2)*ROUND(G152,3),2)</f>
        <v>0</v>
      </c>
      <c r="O152">
        <f>(I152*21)/100</f>
        <v>0</v>
      </c>
      <c r="P152" t="s">
        <v>17</v>
      </c>
    </row>
    <row r="153" spans="1:18" x14ac:dyDescent="0.2">
      <c r="A153" s="21" t="s">
        <v>44</v>
      </c>
      <c r="E153" s="22" t="s">
        <v>41</v>
      </c>
    </row>
    <row r="154" spans="1:18" x14ac:dyDescent="0.2">
      <c r="A154" s="23" t="s">
        <v>45</v>
      </c>
      <c r="E154" s="24" t="s">
        <v>46</v>
      </c>
    </row>
    <row r="155" spans="1:18" ht="25.5" x14ac:dyDescent="0.2">
      <c r="A155" t="s">
        <v>47</v>
      </c>
      <c r="E155" s="22" t="s">
        <v>128</v>
      </c>
    </row>
    <row r="156" spans="1:18" ht="12.75" customHeight="1" x14ac:dyDescent="0.2">
      <c r="A156" s="5" t="s">
        <v>37</v>
      </c>
      <c r="B156" s="5"/>
      <c r="C156" s="25" t="s">
        <v>176</v>
      </c>
      <c r="D156" s="5"/>
      <c r="E156" s="14" t="s">
        <v>177</v>
      </c>
      <c r="F156" s="5"/>
      <c r="G156" s="5"/>
      <c r="H156" s="5"/>
      <c r="I156" s="26">
        <f>0+Q156</f>
        <v>0</v>
      </c>
      <c r="O156">
        <f>0+R156</f>
        <v>0</v>
      </c>
      <c r="Q156">
        <f>0+I157+I161+I165</f>
        <v>0</v>
      </c>
      <c r="R156">
        <f>0+O157+O161+O165</f>
        <v>0</v>
      </c>
    </row>
    <row r="157" spans="1:18" x14ac:dyDescent="0.2">
      <c r="A157" s="11" t="s">
        <v>40</v>
      </c>
      <c r="B157" s="16" t="s">
        <v>178</v>
      </c>
      <c r="C157" s="16" t="s">
        <v>179</v>
      </c>
      <c r="D157" s="11" t="s">
        <v>41</v>
      </c>
      <c r="E157" s="17" t="s">
        <v>180</v>
      </c>
      <c r="F157" s="18" t="s">
        <v>71</v>
      </c>
      <c r="G157" s="19">
        <v>345</v>
      </c>
      <c r="H157" s="20">
        <v>0</v>
      </c>
      <c r="I157" s="20">
        <f>ROUND(ROUND(H157,2)*ROUND(G157,3),2)</f>
        <v>0</v>
      </c>
      <c r="O157">
        <f>(I157*21)/100</f>
        <v>0</v>
      </c>
      <c r="P157" t="s">
        <v>17</v>
      </c>
    </row>
    <row r="158" spans="1:18" x14ac:dyDescent="0.2">
      <c r="A158" s="21" t="s">
        <v>44</v>
      </c>
      <c r="E158" s="22" t="s">
        <v>41</v>
      </c>
    </row>
    <row r="159" spans="1:18" x14ac:dyDescent="0.2">
      <c r="A159" s="23" t="s">
        <v>45</v>
      </c>
      <c r="E159" s="24" t="s">
        <v>46</v>
      </c>
    </row>
    <row r="160" spans="1:18" ht="51" x14ac:dyDescent="0.2">
      <c r="A160" t="s">
        <v>47</v>
      </c>
      <c r="E160" s="22" t="s">
        <v>181</v>
      </c>
    </row>
    <row r="161" spans="1:18" x14ac:dyDescent="0.2">
      <c r="A161" s="11" t="s">
        <v>40</v>
      </c>
      <c r="B161" s="16" t="s">
        <v>182</v>
      </c>
      <c r="C161" s="16" t="s">
        <v>183</v>
      </c>
      <c r="D161" s="11" t="s">
        <v>41</v>
      </c>
      <c r="E161" s="17" t="s">
        <v>184</v>
      </c>
      <c r="F161" s="18" t="s">
        <v>62</v>
      </c>
      <c r="G161" s="19">
        <v>22</v>
      </c>
      <c r="H161" s="20">
        <v>0</v>
      </c>
      <c r="I161" s="20">
        <f>ROUND(ROUND(H161,2)*ROUND(G161,3),2)</f>
        <v>0</v>
      </c>
      <c r="O161">
        <f>(I161*21)/100</f>
        <v>0</v>
      </c>
      <c r="P161" t="s">
        <v>17</v>
      </c>
    </row>
    <row r="162" spans="1:18" x14ac:dyDescent="0.2">
      <c r="A162" s="21" t="s">
        <v>44</v>
      </c>
      <c r="E162" s="22" t="s">
        <v>41</v>
      </c>
    </row>
    <row r="163" spans="1:18" x14ac:dyDescent="0.2">
      <c r="A163" s="23" t="s">
        <v>45</v>
      </c>
      <c r="E163" s="24" t="s">
        <v>46</v>
      </c>
    </row>
    <row r="164" spans="1:18" ht="38.25" x14ac:dyDescent="0.2">
      <c r="A164" t="s">
        <v>47</v>
      </c>
      <c r="E164" s="22" t="s">
        <v>185</v>
      </c>
    </row>
    <row r="165" spans="1:18" x14ac:dyDescent="0.2">
      <c r="A165" s="11" t="s">
        <v>40</v>
      </c>
      <c r="B165" s="16" t="s">
        <v>186</v>
      </c>
      <c r="C165" s="16" t="s">
        <v>187</v>
      </c>
      <c r="D165" s="11" t="s">
        <v>41</v>
      </c>
      <c r="E165" s="17" t="s">
        <v>188</v>
      </c>
      <c r="F165" s="18" t="s">
        <v>62</v>
      </c>
      <c r="G165" s="19">
        <v>11</v>
      </c>
      <c r="H165" s="20">
        <v>0</v>
      </c>
      <c r="I165" s="20">
        <f>ROUND(ROUND(H165,2)*ROUND(G165,3),2)</f>
        <v>0</v>
      </c>
      <c r="O165">
        <f>(I165*21)/100</f>
        <v>0</v>
      </c>
      <c r="P165" t="s">
        <v>17</v>
      </c>
    </row>
    <row r="166" spans="1:18" x14ac:dyDescent="0.2">
      <c r="A166" s="21" t="s">
        <v>44</v>
      </c>
      <c r="E166" s="22" t="s">
        <v>41</v>
      </c>
    </row>
    <row r="167" spans="1:18" x14ac:dyDescent="0.2">
      <c r="A167" s="23" t="s">
        <v>45</v>
      </c>
      <c r="E167" s="24" t="s">
        <v>46</v>
      </c>
    </row>
    <row r="168" spans="1:18" ht="51" x14ac:dyDescent="0.2">
      <c r="A168" t="s">
        <v>47</v>
      </c>
      <c r="E168" s="22" t="s">
        <v>189</v>
      </c>
    </row>
    <row r="169" spans="1:18" ht="12.75" customHeight="1" x14ac:dyDescent="0.2">
      <c r="A169" s="5" t="s">
        <v>37</v>
      </c>
      <c r="B169" s="5"/>
      <c r="C169" s="25" t="s">
        <v>190</v>
      </c>
      <c r="D169" s="5"/>
      <c r="E169" s="14" t="s">
        <v>191</v>
      </c>
      <c r="F169" s="5"/>
      <c r="G169" s="5"/>
      <c r="H169" s="5"/>
      <c r="I169" s="26">
        <f>0+Q169</f>
        <v>0</v>
      </c>
      <c r="O169">
        <f>0+R169</f>
        <v>0</v>
      </c>
      <c r="Q169">
        <f>0+I170+I174+I178+I182+I186+I190+I194</f>
        <v>0</v>
      </c>
      <c r="R169">
        <f>0+O170+O174+O178+O182+O186+O190+O194</f>
        <v>0</v>
      </c>
    </row>
    <row r="170" spans="1:18" x14ac:dyDescent="0.2">
      <c r="A170" s="11" t="s">
        <v>40</v>
      </c>
      <c r="B170" s="16" t="s">
        <v>192</v>
      </c>
      <c r="C170" s="16" t="s">
        <v>193</v>
      </c>
      <c r="D170" s="11" t="s">
        <v>41</v>
      </c>
      <c r="E170" s="17" t="s">
        <v>194</v>
      </c>
      <c r="F170" s="18" t="s">
        <v>71</v>
      </c>
      <c r="G170" s="19">
        <v>108</v>
      </c>
      <c r="H170" s="20">
        <v>0</v>
      </c>
      <c r="I170" s="20">
        <f>ROUND(ROUND(H170,2)*ROUND(G170,3),2)</f>
        <v>0</v>
      </c>
      <c r="O170">
        <f>(I170*21)/100</f>
        <v>0</v>
      </c>
      <c r="P170" t="s">
        <v>17</v>
      </c>
    </row>
    <row r="171" spans="1:18" x14ac:dyDescent="0.2">
      <c r="A171" s="21" t="s">
        <v>44</v>
      </c>
      <c r="E171" s="22" t="s">
        <v>41</v>
      </c>
    </row>
    <row r="172" spans="1:18" x14ac:dyDescent="0.2">
      <c r="A172" s="23" t="s">
        <v>45</v>
      </c>
      <c r="E172" s="24" t="s">
        <v>46</v>
      </c>
    </row>
    <row r="173" spans="1:18" ht="38.25" x14ac:dyDescent="0.2">
      <c r="A173" t="s">
        <v>47</v>
      </c>
      <c r="E173" s="22" t="s">
        <v>195</v>
      </c>
    </row>
    <row r="174" spans="1:18" ht="25.5" x14ac:dyDescent="0.2">
      <c r="A174" s="11" t="s">
        <v>40</v>
      </c>
      <c r="B174" s="16" t="s">
        <v>196</v>
      </c>
      <c r="C174" s="16" t="s">
        <v>197</v>
      </c>
      <c r="D174" s="11" t="s">
        <v>41</v>
      </c>
      <c r="E174" s="17" t="s">
        <v>198</v>
      </c>
      <c r="F174" s="18" t="s">
        <v>71</v>
      </c>
      <c r="G174" s="19">
        <v>708</v>
      </c>
      <c r="H174" s="20">
        <v>0</v>
      </c>
      <c r="I174" s="20">
        <f>ROUND(ROUND(H174,2)*ROUND(G174,3),2)</f>
        <v>0</v>
      </c>
      <c r="O174">
        <f>(I174*21)/100</f>
        <v>0</v>
      </c>
      <c r="P174" t="s">
        <v>17</v>
      </c>
    </row>
    <row r="175" spans="1:18" x14ac:dyDescent="0.2">
      <c r="A175" s="21" t="s">
        <v>44</v>
      </c>
      <c r="E175" s="22" t="s">
        <v>41</v>
      </c>
    </row>
    <row r="176" spans="1:18" x14ac:dyDescent="0.2">
      <c r="A176" s="23" t="s">
        <v>45</v>
      </c>
      <c r="E176" s="24" t="s">
        <v>46</v>
      </c>
    </row>
    <row r="177" spans="1:16" ht="38.25" x14ac:dyDescent="0.2">
      <c r="A177" t="s">
        <v>47</v>
      </c>
      <c r="E177" s="22" t="s">
        <v>195</v>
      </c>
    </row>
    <row r="178" spans="1:16" ht="25.5" x14ac:dyDescent="0.2">
      <c r="A178" s="11" t="s">
        <v>40</v>
      </c>
      <c r="B178" s="16" t="s">
        <v>199</v>
      </c>
      <c r="C178" s="16" t="s">
        <v>200</v>
      </c>
      <c r="D178" s="11" t="s">
        <v>41</v>
      </c>
      <c r="E178" s="17" t="s">
        <v>201</v>
      </c>
      <c r="F178" s="18" t="s">
        <v>62</v>
      </c>
      <c r="G178" s="19">
        <v>18</v>
      </c>
      <c r="H178" s="20">
        <v>0</v>
      </c>
      <c r="I178" s="20">
        <f>ROUND(ROUND(H178,2)*ROUND(G178,3),2)</f>
        <v>0</v>
      </c>
      <c r="O178">
        <f>(I178*21)/100</f>
        <v>0</v>
      </c>
      <c r="P178" t="s">
        <v>17</v>
      </c>
    </row>
    <row r="179" spans="1:16" x14ac:dyDescent="0.2">
      <c r="A179" s="21" t="s">
        <v>44</v>
      </c>
      <c r="E179" s="22" t="s">
        <v>41</v>
      </c>
    </row>
    <row r="180" spans="1:16" x14ac:dyDescent="0.2">
      <c r="A180" s="23" t="s">
        <v>45</v>
      </c>
      <c r="E180" s="24" t="s">
        <v>46</v>
      </c>
    </row>
    <row r="181" spans="1:16" ht="38.25" x14ac:dyDescent="0.2">
      <c r="A181" t="s">
        <v>47</v>
      </c>
      <c r="E181" s="22" t="s">
        <v>202</v>
      </c>
    </row>
    <row r="182" spans="1:16" ht="25.5" x14ac:dyDescent="0.2">
      <c r="A182" s="11" t="s">
        <v>40</v>
      </c>
      <c r="B182" s="16" t="s">
        <v>203</v>
      </c>
      <c r="C182" s="16" t="s">
        <v>204</v>
      </c>
      <c r="D182" s="11" t="s">
        <v>41</v>
      </c>
      <c r="E182" s="17" t="s">
        <v>205</v>
      </c>
      <c r="F182" s="18" t="s">
        <v>62</v>
      </c>
      <c r="G182" s="19">
        <v>26</v>
      </c>
      <c r="H182" s="20">
        <v>0</v>
      </c>
      <c r="I182" s="20">
        <f>ROUND(ROUND(H182,2)*ROUND(G182,3),2)</f>
        <v>0</v>
      </c>
      <c r="O182">
        <f>(I182*21)/100</f>
        <v>0</v>
      </c>
      <c r="P182" t="s">
        <v>17</v>
      </c>
    </row>
    <row r="183" spans="1:16" x14ac:dyDescent="0.2">
      <c r="A183" s="21" t="s">
        <v>44</v>
      </c>
      <c r="E183" s="22" t="s">
        <v>41</v>
      </c>
    </row>
    <row r="184" spans="1:16" x14ac:dyDescent="0.2">
      <c r="A184" s="23" t="s">
        <v>45</v>
      </c>
      <c r="E184" s="24" t="s">
        <v>46</v>
      </c>
    </row>
    <row r="185" spans="1:16" ht="38.25" x14ac:dyDescent="0.2">
      <c r="A185" t="s">
        <v>47</v>
      </c>
      <c r="E185" s="22" t="s">
        <v>202</v>
      </c>
    </row>
    <row r="186" spans="1:16" x14ac:dyDescent="0.2">
      <c r="A186" s="11" t="s">
        <v>40</v>
      </c>
      <c r="B186" s="16" t="s">
        <v>206</v>
      </c>
      <c r="C186" s="16" t="s">
        <v>207</v>
      </c>
      <c r="D186" s="11" t="s">
        <v>41</v>
      </c>
      <c r="E186" s="17" t="s">
        <v>208</v>
      </c>
      <c r="F186" s="18" t="s">
        <v>71</v>
      </c>
      <c r="G186" s="19">
        <v>708</v>
      </c>
      <c r="H186" s="20">
        <v>0</v>
      </c>
      <c r="I186" s="20">
        <f>ROUND(ROUND(H186,2)*ROUND(G186,3),2)</f>
        <v>0</v>
      </c>
      <c r="O186">
        <f>(I186*21)/100</f>
        <v>0</v>
      </c>
      <c r="P186" t="s">
        <v>17</v>
      </c>
    </row>
    <row r="187" spans="1:16" x14ac:dyDescent="0.2">
      <c r="A187" s="21" t="s">
        <v>44</v>
      </c>
      <c r="E187" s="22" t="s">
        <v>41</v>
      </c>
    </row>
    <row r="188" spans="1:16" x14ac:dyDescent="0.2">
      <c r="A188" s="23" t="s">
        <v>45</v>
      </c>
      <c r="E188" s="24" t="s">
        <v>46</v>
      </c>
    </row>
    <row r="189" spans="1:16" ht="25.5" x14ac:dyDescent="0.2">
      <c r="A189" t="s">
        <v>47</v>
      </c>
      <c r="E189" s="22" t="s">
        <v>209</v>
      </c>
    </row>
    <row r="190" spans="1:16" x14ac:dyDescent="0.2">
      <c r="A190" s="11" t="s">
        <v>40</v>
      </c>
      <c r="B190" s="16" t="s">
        <v>210</v>
      </c>
      <c r="C190" s="16" t="s">
        <v>211</v>
      </c>
      <c r="D190" s="11" t="s">
        <v>41</v>
      </c>
      <c r="E190" s="17" t="s">
        <v>212</v>
      </c>
      <c r="F190" s="18" t="s">
        <v>71</v>
      </c>
      <c r="G190" s="19">
        <v>100</v>
      </c>
      <c r="H190" s="20">
        <v>0</v>
      </c>
      <c r="I190" s="20">
        <f>ROUND(ROUND(H190,2)*ROUND(G190,3),2)</f>
        <v>0</v>
      </c>
      <c r="O190">
        <f>(I190*21)/100</f>
        <v>0</v>
      </c>
      <c r="P190" t="s">
        <v>17</v>
      </c>
    </row>
    <row r="191" spans="1:16" x14ac:dyDescent="0.2">
      <c r="A191" s="21" t="s">
        <v>44</v>
      </c>
      <c r="E191" s="22" t="s">
        <v>41</v>
      </c>
    </row>
    <row r="192" spans="1:16" x14ac:dyDescent="0.2">
      <c r="A192" s="23" t="s">
        <v>45</v>
      </c>
      <c r="E192" s="24" t="s">
        <v>46</v>
      </c>
    </row>
    <row r="193" spans="1:18" ht="63.75" x14ac:dyDescent="0.2">
      <c r="A193" t="s">
        <v>47</v>
      </c>
      <c r="E193" s="22" t="s">
        <v>213</v>
      </c>
    </row>
    <row r="194" spans="1:18" x14ac:dyDescent="0.2">
      <c r="A194" s="11" t="s">
        <v>40</v>
      </c>
      <c r="B194" s="16" t="s">
        <v>214</v>
      </c>
      <c r="C194" s="16" t="s">
        <v>215</v>
      </c>
      <c r="D194" s="11" t="s">
        <v>41</v>
      </c>
      <c r="E194" s="17" t="s">
        <v>105</v>
      </c>
      <c r="F194" s="18" t="s">
        <v>106</v>
      </c>
      <c r="G194" s="19">
        <v>2</v>
      </c>
      <c r="H194" s="20">
        <v>0</v>
      </c>
      <c r="I194" s="20">
        <f>ROUND(ROUND(H194,2)*ROUND(G194,3),2)</f>
        <v>0</v>
      </c>
      <c r="O194">
        <f>(I194*21)/100</f>
        <v>0</v>
      </c>
      <c r="P194" t="s">
        <v>17</v>
      </c>
    </row>
    <row r="195" spans="1:18" x14ac:dyDescent="0.2">
      <c r="A195" s="21" t="s">
        <v>44</v>
      </c>
      <c r="E195" s="22" t="s">
        <v>41</v>
      </c>
    </row>
    <row r="196" spans="1:18" x14ac:dyDescent="0.2">
      <c r="A196" s="23" t="s">
        <v>45</v>
      </c>
      <c r="E196" s="24" t="s">
        <v>46</v>
      </c>
    </row>
    <row r="197" spans="1:18" ht="76.5" x14ac:dyDescent="0.2">
      <c r="A197" t="s">
        <v>47</v>
      </c>
      <c r="E197" s="22" t="s">
        <v>216</v>
      </c>
    </row>
    <row r="198" spans="1:18" ht="12.75" customHeight="1" x14ac:dyDescent="0.2">
      <c r="A198" s="5" t="s">
        <v>37</v>
      </c>
      <c r="B198" s="5"/>
      <c r="C198" s="25" t="s">
        <v>217</v>
      </c>
      <c r="D198" s="5"/>
      <c r="E198" s="14" t="s">
        <v>218</v>
      </c>
      <c r="F198" s="5"/>
      <c r="G198" s="5"/>
      <c r="H198" s="5"/>
      <c r="I198" s="26">
        <f>0+Q198</f>
        <v>0</v>
      </c>
      <c r="O198">
        <f>0+R198</f>
        <v>0</v>
      </c>
      <c r="Q198">
        <f>0+I199+I203+I207+I211+I215+I219+I223+I227+I231+I235+I239+I243+I247+I251</f>
        <v>0</v>
      </c>
      <c r="R198">
        <f>0+O199+O203+O207+O211+O215+O219+O223+O227+O231+O235+O239+O243+O247+O251</f>
        <v>0</v>
      </c>
    </row>
    <row r="199" spans="1:18" ht="25.5" x14ac:dyDescent="0.2">
      <c r="A199" s="11" t="s">
        <v>40</v>
      </c>
      <c r="B199" s="16" t="s">
        <v>219</v>
      </c>
      <c r="C199" s="16" t="s">
        <v>220</v>
      </c>
      <c r="D199" s="11" t="s">
        <v>41</v>
      </c>
      <c r="E199" s="17" t="s">
        <v>221</v>
      </c>
      <c r="F199" s="18" t="s">
        <v>62</v>
      </c>
      <c r="G199" s="19">
        <v>9</v>
      </c>
      <c r="H199" s="20">
        <v>0</v>
      </c>
      <c r="I199" s="20">
        <f>ROUND(ROUND(H199,2)*ROUND(G199,3),2)</f>
        <v>0</v>
      </c>
      <c r="O199">
        <f>(I199*21)/100</f>
        <v>0</v>
      </c>
      <c r="P199" t="s">
        <v>17</v>
      </c>
    </row>
    <row r="200" spans="1:18" x14ac:dyDescent="0.2">
      <c r="A200" s="21" t="s">
        <v>44</v>
      </c>
      <c r="E200" s="22" t="s">
        <v>41</v>
      </c>
    </row>
    <row r="201" spans="1:18" x14ac:dyDescent="0.2">
      <c r="A201" s="23" t="s">
        <v>45</v>
      </c>
      <c r="E201" s="24" t="s">
        <v>46</v>
      </c>
    </row>
    <row r="202" spans="1:18" ht="63.75" x14ac:dyDescent="0.2">
      <c r="A202" t="s">
        <v>47</v>
      </c>
      <c r="E202" s="22" t="s">
        <v>222</v>
      </c>
    </row>
    <row r="203" spans="1:18" x14ac:dyDescent="0.2">
      <c r="A203" s="11" t="s">
        <v>40</v>
      </c>
      <c r="B203" s="16" t="s">
        <v>223</v>
      </c>
      <c r="C203" s="16" t="s">
        <v>224</v>
      </c>
      <c r="D203" s="11" t="s">
        <v>41</v>
      </c>
      <c r="E203" s="17" t="s">
        <v>225</v>
      </c>
      <c r="F203" s="18" t="s">
        <v>62</v>
      </c>
      <c r="G203" s="19">
        <v>9</v>
      </c>
      <c r="H203" s="20">
        <v>0</v>
      </c>
      <c r="I203" s="20">
        <f>ROUND(ROUND(H203,2)*ROUND(G203,3),2)</f>
        <v>0</v>
      </c>
      <c r="O203">
        <f>(I203*21)/100</f>
        <v>0</v>
      </c>
      <c r="P203" t="s">
        <v>17</v>
      </c>
    </row>
    <row r="204" spans="1:18" x14ac:dyDescent="0.2">
      <c r="A204" s="21" t="s">
        <v>44</v>
      </c>
      <c r="E204" s="22" t="s">
        <v>41</v>
      </c>
    </row>
    <row r="205" spans="1:18" x14ac:dyDescent="0.2">
      <c r="A205" s="23" t="s">
        <v>45</v>
      </c>
      <c r="E205" s="24" t="s">
        <v>46</v>
      </c>
    </row>
    <row r="206" spans="1:18" ht="38.25" x14ac:dyDescent="0.2">
      <c r="A206" t="s">
        <v>47</v>
      </c>
      <c r="E206" s="22" t="s">
        <v>226</v>
      </c>
    </row>
    <row r="207" spans="1:18" ht="25.5" x14ac:dyDescent="0.2">
      <c r="A207" s="11" t="s">
        <v>40</v>
      </c>
      <c r="B207" s="16" t="s">
        <v>227</v>
      </c>
      <c r="C207" s="16" t="s">
        <v>228</v>
      </c>
      <c r="D207" s="11" t="s">
        <v>41</v>
      </c>
      <c r="E207" s="17" t="s">
        <v>229</v>
      </c>
      <c r="F207" s="18" t="s">
        <v>62</v>
      </c>
      <c r="G207" s="19">
        <v>9</v>
      </c>
      <c r="H207" s="20">
        <v>0</v>
      </c>
      <c r="I207" s="20">
        <f>ROUND(ROUND(H207,2)*ROUND(G207,3),2)</f>
        <v>0</v>
      </c>
      <c r="O207">
        <f>(I207*21)/100</f>
        <v>0</v>
      </c>
      <c r="P207" t="s">
        <v>17</v>
      </c>
    </row>
    <row r="208" spans="1:18" x14ac:dyDescent="0.2">
      <c r="A208" s="21" t="s">
        <v>44</v>
      </c>
      <c r="E208" s="22" t="s">
        <v>41</v>
      </c>
    </row>
    <row r="209" spans="1:16" x14ac:dyDescent="0.2">
      <c r="A209" s="23" t="s">
        <v>45</v>
      </c>
      <c r="E209" s="24" t="s">
        <v>46</v>
      </c>
    </row>
    <row r="210" spans="1:16" ht="38.25" x14ac:dyDescent="0.2">
      <c r="A210" t="s">
        <v>47</v>
      </c>
      <c r="E210" s="22" t="s">
        <v>230</v>
      </c>
    </row>
    <row r="211" spans="1:16" ht="25.5" x14ac:dyDescent="0.2">
      <c r="A211" s="11" t="s">
        <v>40</v>
      </c>
      <c r="B211" s="16" t="s">
        <v>231</v>
      </c>
      <c r="C211" s="16" t="s">
        <v>232</v>
      </c>
      <c r="D211" s="11" t="s">
        <v>41</v>
      </c>
      <c r="E211" s="17" t="s">
        <v>233</v>
      </c>
      <c r="F211" s="18" t="s">
        <v>62</v>
      </c>
      <c r="G211" s="19">
        <v>2</v>
      </c>
      <c r="H211" s="20">
        <v>0</v>
      </c>
      <c r="I211" s="20">
        <f>ROUND(ROUND(H211,2)*ROUND(G211,3),2)</f>
        <v>0</v>
      </c>
      <c r="O211">
        <f>(I211*21)/100</f>
        <v>0</v>
      </c>
      <c r="P211" t="s">
        <v>17</v>
      </c>
    </row>
    <row r="212" spans="1:16" x14ac:dyDescent="0.2">
      <c r="A212" s="21" t="s">
        <v>44</v>
      </c>
      <c r="E212" s="22" t="s">
        <v>41</v>
      </c>
    </row>
    <row r="213" spans="1:16" x14ac:dyDescent="0.2">
      <c r="A213" s="23" t="s">
        <v>45</v>
      </c>
      <c r="E213" s="24" t="s">
        <v>46</v>
      </c>
    </row>
    <row r="214" spans="1:16" ht="38.25" x14ac:dyDescent="0.2">
      <c r="A214" t="s">
        <v>47</v>
      </c>
      <c r="E214" s="22" t="s">
        <v>234</v>
      </c>
    </row>
    <row r="215" spans="1:16" x14ac:dyDescent="0.2">
      <c r="A215" s="11" t="s">
        <v>40</v>
      </c>
      <c r="B215" s="16" t="s">
        <v>235</v>
      </c>
      <c r="C215" s="16" t="s">
        <v>236</v>
      </c>
      <c r="D215" s="11" t="s">
        <v>41</v>
      </c>
      <c r="E215" s="17" t="s">
        <v>237</v>
      </c>
      <c r="F215" s="18" t="s">
        <v>62</v>
      </c>
      <c r="G215" s="19">
        <v>7</v>
      </c>
      <c r="H215" s="20">
        <v>0</v>
      </c>
      <c r="I215" s="20">
        <f>ROUND(ROUND(H215,2)*ROUND(G215,3),2)</f>
        <v>0</v>
      </c>
      <c r="O215">
        <f>(I215*21)/100</f>
        <v>0</v>
      </c>
      <c r="P215" t="s">
        <v>17</v>
      </c>
    </row>
    <row r="216" spans="1:16" x14ac:dyDescent="0.2">
      <c r="A216" s="21" t="s">
        <v>44</v>
      </c>
      <c r="E216" s="22" t="s">
        <v>41</v>
      </c>
    </row>
    <row r="217" spans="1:16" x14ac:dyDescent="0.2">
      <c r="A217" s="23" t="s">
        <v>45</v>
      </c>
      <c r="E217" s="24" t="s">
        <v>46</v>
      </c>
    </row>
    <row r="218" spans="1:16" ht="38.25" x14ac:dyDescent="0.2">
      <c r="A218" t="s">
        <v>47</v>
      </c>
      <c r="E218" s="22" t="s">
        <v>234</v>
      </c>
    </row>
    <row r="219" spans="1:16" x14ac:dyDescent="0.2">
      <c r="A219" s="11" t="s">
        <v>40</v>
      </c>
      <c r="B219" s="16" t="s">
        <v>238</v>
      </c>
      <c r="C219" s="16" t="s">
        <v>239</v>
      </c>
      <c r="D219" s="11" t="s">
        <v>41</v>
      </c>
      <c r="E219" s="17" t="s">
        <v>240</v>
      </c>
      <c r="F219" s="18" t="s">
        <v>62</v>
      </c>
      <c r="G219" s="19">
        <v>9</v>
      </c>
      <c r="H219" s="20">
        <v>0</v>
      </c>
      <c r="I219" s="20">
        <f>ROUND(ROUND(H219,2)*ROUND(G219,3),2)</f>
        <v>0</v>
      </c>
      <c r="O219">
        <f>(I219*21)/100</f>
        <v>0</v>
      </c>
      <c r="P219" t="s">
        <v>17</v>
      </c>
    </row>
    <row r="220" spans="1:16" x14ac:dyDescent="0.2">
      <c r="A220" s="21" t="s">
        <v>44</v>
      </c>
      <c r="E220" s="22" t="s">
        <v>41</v>
      </c>
    </row>
    <row r="221" spans="1:16" x14ac:dyDescent="0.2">
      <c r="A221" s="23" t="s">
        <v>45</v>
      </c>
      <c r="E221" s="24" t="s">
        <v>46</v>
      </c>
    </row>
    <row r="222" spans="1:16" ht="38.25" x14ac:dyDescent="0.2">
      <c r="A222" t="s">
        <v>47</v>
      </c>
      <c r="E222" s="22" t="s">
        <v>241</v>
      </c>
    </row>
    <row r="223" spans="1:16" ht="25.5" x14ac:dyDescent="0.2">
      <c r="A223" s="11" t="s">
        <v>40</v>
      </c>
      <c r="B223" s="16" t="s">
        <v>242</v>
      </c>
      <c r="C223" s="16" t="s">
        <v>243</v>
      </c>
      <c r="D223" s="11" t="s">
        <v>41</v>
      </c>
      <c r="E223" s="17" t="s">
        <v>244</v>
      </c>
      <c r="F223" s="18" t="s">
        <v>62</v>
      </c>
      <c r="G223" s="19">
        <v>2</v>
      </c>
      <c r="H223" s="20">
        <v>0</v>
      </c>
      <c r="I223" s="20">
        <f>ROUND(ROUND(H223,2)*ROUND(G223,3),2)</f>
        <v>0</v>
      </c>
      <c r="O223">
        <f>(I223*21)/100</f>
        <v>0</v>
      </c>
      <c r="P223" t="s">
        <v>17</v>
      </c>
    </row>
    <row r="224" spans="1:16" x14ac:dyDescent="0.2">
      <c r="A224" s="21" t="s">
        <v>44</v>
      </c>
      <c r="E224" s="22" t="s">
        <v>41</v>
      </c>
    </row>
    <row r="225" spans="1:16" x14ac:dyDescent="0.2">
      <c r="A225" s="23" t="s">
        <v>45</v>
      </c>
      <c r="E225" s="24" t="s">
        <v>46</v>
      </c>
    </row>
    <row r="226" spans="1:16" ht="51" x14ac:dyDescent="0.2">
      <c r="A226" t="s">
        <v>47</v>
      </c>
      <c r="E226" s="22" t="s">
        <v>245</v>
      </c>
    </row>
    <row r="227" spans="1:16" x14ac:dyDescent="0.2">
      <c r="A227" s="11" t="s">
        <v>40</v>
      </c>
      <c r="B227" s="16" t="s">
        <v>246</v>
      </c>
      <c r="C227" s="16" t="s">
        <v>247</v>
      </c>
      <c r="D227" s="11" t="s">
        <v>41</v>
      </c>
      <c r="E227" s="17" t="s">
        <v>248</v>
      </c>
      <c r="F227" s="18" t="s">
        <v>62</v>
      </c>
      <c r="G227" s="19">
        <v>10</v>
      </c>
      <c r="H227" s="20">
        <v>0</v>
      </c>
      <c r="I227" s="20">
        <f>ROUND(ROUND(H227,2)*ROUND(G227,3),2)</f>
        <v>0</v>
      </c>
      <c r="O227">
        <f>(I227*21)/100</f>
        <v>0</v>
      </c>
      <c r="P227" t="s">
        <v>17</v>
      </c>
    </row>
    <row r="228" spans="1:16" x14ac:dyDescent="0.2">
      <c r="A228" s="21" t="s">
        <v>44</v>
      </c>
      <c r="E228" s="22" t="s">
        <v>41</v>
      </c>
    </row>
    <row r="229" spans="1:16" x14ac:dyDescent="0.2">
      <c r="A229" s="23" t="s">
        <v>45</v>
      </c>
      <c r="E229" s="24" t="s">
        <v>46</v>
      </c>
    </row>
    <row r="230" spans="1:16" ht="38.25" x14ac:dyDescent="0.2">
      <c r="A230" t="s">
        <v>47</v>
      </c>
      <c r="E230" s="22" t="s">
        <v>249</v>
      </c>
    </row>
    <row r="231" spans="1:16" x14ac:dyDescent="0.2">
      <c r="A231" s="11" t="s">
        <v>40</v>
      </c>
      <c r="B231" s="16" t="s">
        <v>250</v>
      </c>
      <c r="C231" s="16" t="s">
        <v>251</v>
      </c>
      <c r="D231" s="11" t="s">
        <v>41</v>
      </c>
      <c r="E231" s="17" t="s">
        <v>252</v>
      </c>
      <c r="F231" s="18" t="s">
        <v>62</v>
      </c>
      <c r="G231" s="19">
        <v>3</v>
      </c>
      <c r="H231" s="20">
        <v>0</v>
      </c>
      <c r="I231" s="20">
        <f>ROUND(ROUND(H231,2)*ROUND(G231,3),2)</f>
        <v>0</v>
      </c>
      <c r="O231">
        <f>(I231*21)/100</f>
        <v>0</v>
      </c>
      <c r="P231" t="s">
        <v>17</v>
      </c>
    </row>
    <row r="232" spans="1:16" x14ac:dyDescent="0.2">
      <c r="A232" s="21" t="s">
        <v>44</v>
      </c>
      <c r="E232" s="22" t="s">
        <v>41</v>
      </c>
    </row>
    <row r="233" spans="1:16" x14ac:dyDescent="0.2">
      <c r="A233" s="23" t="s">
        <v>45</v>
      </c>
      <c r="E233" s="24" t="s">
        <v>46</v>
      </c>
    </row>
    <row r="234" spans="1:16" ht="63.75" x14ac:dyDescent="0.2">
      <c r="A234" t="s">
        <v>47</v>
      </c>
      <c r="E234" s="22" t="s">
        <v>253</v>
      </c>
    </row>
    <row r="235" spans="1:16" ht="25.5" x14ac:dyDescent="0.2">
      <c r="A235" s="11" t="s">
        <v>40</v>
      </c>
      <c r="B235" s="16" t="s">
        <v>254</v>
      </c>
      <c r="C235" s="16" t="s">
        <v>255</v>
      </c>
      <c r="D235" s="11" t="s">
        <v>41</v>
      </c>
      <c r="E235" s="17" t="s">
        <v>256</v>
      </c>
      <c r="F235" s="18" t="s">
        <v>62</v>
      </c>
      <c r="G235" s="19">
        <v>3</v>
      </c>
      <c r="H235" s="20">
        <v>0</v>
      </c>
      <c r="I235" s="20">
        <f>ROUND(ROUND(H235,2)*ROUND(G235,3),2)</f>
        <v>0</v>
      </c>
      <c r="O235">
        <f>(I235*21)/100</f>
        <v>0</v>
      </c>
      <c r="P235" t="s">
        <v>17</v>
      </c>
    </row>
    <row r="236" spans="1:16" x14ac:dyDescent="0.2">
      <c r="A236" s="21" t="s">
        <v>44</v>
      </c>
      <c r="E236" s="22" t="s">
        <v>41</v>
      </c>
    </row>
    <row r="237" spans="1:16" x14ac:dyDescent="0.2">
      <c r="A237" s="23" t="s">
        <v>45</v>
      </c>
      <c r="E237" s="24" t="s">
        <v>46</v>
      </c>
    </row>
    <row r="238" spans="1:16" ht="63.75" x14ac:dyDescent="0.2">
      <c r="A238" t="s">
        <v>47</v>
      </c>
      <c r="E238" s="22" t="s">
        <v>253</v>
      </c>
    </row>
    <row r="239" spans="1:16" x14ac:dyDescent="0.2">
      <c r="A239" s="11" t="s">
        <v>40</v>
      </c>
      <c r="B239" s="16" t="s">
        <v>257</v>
      </c>
      <c r="C239" s="16" t="s">
        <v>258</v>
      </c>
      <c r="D239" s="11" t="s">
        <v>41</v>
      </c>
      <c r="E239" s="17" t="s">
        <v>259</v>
      </c>
      <c r="F239" s="18" t="s">
        <v>62</v>
      </c>
      <c r="G239" s="19">
        <v>3</v>
      </c>
      <c r="H239" s="20">
        <v>0</v>
      </c>
      <c r="I239" s="20">
        <f>ROUND(ROUND(H239,2)*ROUND(G239,3),2)</f>
        <v>0</v>
      </c>
      <c r="O239">
        <f>(I239*21)/100</f>
        <v>0</v>
      </c>
      <c r="P239" t="s">
        <v>17</v>
      </c>
    </row>
    <row r="240" spans="1:16" x14ac:dyDescent="0.2">
      <c r="A240" s="21" t="s">
        <v>44</v>
      </c>
      <c r="E240" s="22" t="s">
        <v>41</v>
      </c>
    </row>
    <row r="241" spans="1:18" x14ac:dyDescent="0.2">
      <c r="A241" s="23" t="s">
        <v>45</v>
      </c>
      <c r="E241" s="24" t="s">
        <v>46</v>
      </c>
    </row>
    <row r="242" spans="1:18" ht="63.75" x14ac:dyDescent="0.2">
      <c r="A242" t="s">
        <v>47</v>
      </c>
      <c r="E242" s="22" t="s">
        <v>253</v>
      </c>
    </row>
    <row r="243" spans="1:18" x14ac:dyDescent="0.2">
      <c r="A243" s="11" t="s">
        <v>40</v>
      </c>
      <c r="B243" s="16" t="s">
        <v>260</v>
      </c>
      <c r="C243" s="16" t="s">
        <v>261</v>
      </c>
      <c r="D243" s="11" t="s">
        <v>41</v>
      </c>
      <c r="E243" s="17" t="s">
        <v>105</v>
      </c>
      <c r="F243" s="18" t="s">
        <v>106</v>
      </c>
      <c r="G243" s="19">
        <v>9</v>
      </c>
      <c r="H243" s="20">
        <v>0</v>
      </c>
      <c r="I243" s="20">
        <f>ROUND(ROUND(H243,2)*ROUND(G243,3),2)</f>
        <v>0</v>
      </c>
      <c r="O243">
        <f>(I243*21)/100</f>
        <v>0</v>
      </c>
      <c r="P243" t="s">
        <v>17</v>
      </c>
    </row>
    <row r="244" spans="1:18" x14ac:dyDescent="0.2">
      <c r="A244" s="21" t="s">
        <v>44</v>
      </c>
      <c r="E244" s="22" t="s">
        <v>41</v>
      </c>
    </row>
    <row r="245" spans="1:18" x14ac:dyDescent="0.2">
      <c r="A245" s="23" t="s">
        <v>45</v>
      </c>
      <c r="E245" s="24" t="s">
        <v>46</v>
      </c>
    </row>
    <row r="246" spans="1:18" ht="76.5" x14ac:dyDescent="0.2">
      <c r="A246" t="s">
        <v>47</v>
      </c>
      <c r="E246" s="22" t="s">
        <v>216</v>
      </c>
    </row>
    <row r="247" spans="1:18" ht="25.5" x14ac:dyDescent="0.2">
      <c r="A247" s="11" t="s">
        <v>40</v>
      </c>
      <c r="B247" s="16" t="s">
        <v>262</v>
      </c>
      <c r="C247" s="16" t="s">
        <v>263</v>
      </c>
      <c r="D247" s="11" t="s">
        <v>41</v>
      </c>
      <c r="E247" s="17" t="s">
        <v>264</v>
      </c>
      <c r="F247" s="18" t="s">
        <v>62</v>
      </c>
      <c r="G247" s="19">
        <v>7</v>
      </c>
      <c r="H247" s="20">
        <v>0</v>
      </c>
      <c r="I247" s="20">
        <f>ROUND(ROUND(H247,2)*ROUND(G247,3),2)</f>
        <v>0</v>
      </c>
      <c r="O247">
        <f>(I247*21)/100</f>
        <v>0</v>
      </c>
      <c r="P247" t="s">
        <v>17</v>
      </c>
    </row>
    <row r="248" spans="1:18" x14ac:dyDescent="0.2">
      <c r="A248" s="21" t="s">
        <v>44</v>
      </c>
      <c r="E248" s="22" t="s">
        <v>41</v>
      </c>
    </row>
    <row r="249" spans="1:18" x14ac:dyDescent="0.2">
      <c r="A249" s="23" t="s">
        <v>45</v>
      </c>
      <c r="E249" s="24" t="s">
        <v>46</v>
      </c>
    </row>
    <row r="250" spans="1:18" ht="38.25" x14ac:dyDescent="0.2">
      <c r="A250" t="s">
        <v>47</v>
      </c>
      <c r="E250" s="22" t="s">
        <v>241</v>
      </c>
    </row>
    <row r="251" spans="1:18" ht="25.5" x14ac:dyDescent="0.2">
      <c r="A251" s="11" t="s">
        <v>40</v>
      </c>
      <c r="B251" s="16" t="s">
        <v>265</v>
      </c>
      <c r="C251" s="16" t="s">
        <v>266</v>
      </c>
      <c r="D251" s="11" t="s">
        <v>41</v>
      </c>
      <c r="E251" s="17" t="s">
        <v>267</v>
      </c>
      <c r="F251" s="18" t="s">
        <v>62</v>
      </c>
      <c r="G251" s="19">
        <v>1</v>
      </c>
      <c r="H251" s="20">
        <v>0</v>
      </c>
      <c r="I251" s="20">
        <f>ROUND(ROUND(H251,2)*ROUND(G251,3),2)</f>
        <v>0</v>
      </c>
      <c r="O251">
        <f>(I251*21)/100</f>
        <v>0</v>
      </c>
      <c r="P251" t="s">
        <v>17</v>
      </c>
    </row>
    <row r="252" spans="1:18" x14ac:dyDescent="0.2">
      <c r="A252" s="21" t="s">
        <v>44</v>
      </c>
      <c r="E252" s="22" t="s">
        <v>41</v>
      </c>
    </row>
    <row r="253" spans="1:18" x14ac:dyDescent="0.2">
      <c r="A253" s="23" t="s">
        <v>45</v>
      </c>
      <c r="E253" s="24" t="s">
        <v>46</v>
      </c>
    </row>
    <row r="254" spans="1:18" ht="38.25" x14ac:dyDescent="0.2">
      <c r="A254" t="s">
        <v>47</v>
      </c>
      <c r="E254" s="22" t="s">
        <v>268</v>
      </c>
    </row>
    <row r="255" spans="1:18" ht="12.75" customHeight="1" x14ac:dyDescent="0.2">
      <c r="A255" s="5" t="s">
        <v>37</v>
      </c>
      <c r="B255" s="5"/>
      <c r="C255" s="25" t="s">
        <v>269</v>
      </c>
      <c r="D255" s="5"/>
      <c r="E255" s="14" t="s">
        <v>270</v>
      </c>
      <c r="F255" s="5"/>
      <c r="G255" s="5"/>
      <c r="H255" s="5"/>
      <c r="I255" s="26">
        <f>0+Q255</f>
        <v>0</v>
      </c>
      <c r="O255">
        <f>0+R255</f>
        <v>0</v>
      </c>
      <c r="Q255">
        <f>0+I256+I260+I264+I268+I272+I276+I280+I284+I288+I292+I296+I300+I304+I308</f>
        <v>0</v>
      </c>
      <c r="R255">
        <f>0+O256+O260+O264+O268+O272+O276+O280+O284+O288+O292+O296+O300+O304+O308</f>
        <v>0</v>
      </c>
    </row>
    <row r="256" spans="1:18" x14ac:dyDescent="0.2">
      <c r="A256" s="11" t="s">
        <v>40</v>
      </c>
      <c r="B256" s="16" t="s">
        <v>271</v>
      </c>
      <c r="C256" s="16" t="s">
        <v>272</v>
      </c>
      <c r="D256" s="11" t="s">
        <v>41</v>
      </c>
      <c r="E256" s="17" t="s">
        <v>273</v>
      </c>
      <c r="F256" s="18" t="s">
        <v>62</v>
      </c>
      <c r="G256" s="19">
        <v>2</v>
      </c>
      <c r="H256" s="20">
        <v>0</v>
      </c>
      <c r="I256" s="20">
        <f>ROUND(ROUND(H256,2)*ROUND(G256,3),2)</f>
        <v>0</v>
      </c>
      <c r="O256">
        <f>(I256*21)/100</f>
        <v>0</v>
      </c>
      <c r="P256" t="s">
        <v>17</v>
      </c>
    </row>
    <row r="257" spans="1:16" x14ac:dyDescent="0.2">
      <c r="A257" s="21" t="s">
        <v>44</v>
      </c>
      <c r="E257" s="22" t="s">
        <v>41</v>
      </c>
    </row>
    <row r="258" spans="1:16" x14ac:dyDescent="0.2">
      <c r="A258" s="23" t="s">
        <v>45</v>
      </c>
      <c r="E258" s="24" t="s">
        <v>46</v>
      </c>
    </row>
    <row r="259" spans="1:16" ht="51" x14ac:dyDescent="0.2">
      <c r="A259" t="s">
        <v>47</v>
      </c>
      <c r="E259" s="22" t="s">
        <v>274</v>
      </c>
    </row>
    <row r="260" spans="1:16" ht="25.5" x14ac:dyDescent="0.2">
      <c r="A260" s="11" t="s">
        <v>40</v>
      </c>
      <c r="B260" s="16" t="s">
        <v>275</v>
      </c>
      <c r="C260" s="16" t="s">
        <v>276</v>
      </c>
      <c r="D260" s="11" t="s">
        <v>41</v>
      </c>
      <c r="E260" s="17" t="s">
        <v>277</v>
      </c>
      <c r="F260" s="18" t="s">
        <v>62</v>
      </c>
      <c r="G260" s="19">
        <v>1</v>
      </c>
      <c r="H260" s="20">
        <v>0</v>
      </c>
      <c r="I260" s="20">
        <f>ROUND(ROUND(H260,2)*ROUND(G260,3),2)</f>
        <v>0</v>
      </c>
      <c r="O260">
        <f>(I260*21)/100</f>
        <v>0</v>
      </c>
      <c r="P260" t="s">
        <v>17</v>
      </c>
    </row>
    <row r="261" spans="1:16" x14ac:dyDescent="0.2">
      <c r="A261" s="21" t="s">
        <v>44</v>
      </c>
      <c r="E261" s="22" t="s">
        <v>41</v>
      </c>
    </row>
    <row r="262" spans="1:16" x14ac:dyDescent="0.2">
      <c r="A262" s="23" t="s">
        <v>45</v>
      </c>
      <c r="E262" s="24" t="s">
        <v>46</v>
      </c>
    </row>
    <row r="263" spans="1:16" ht="51" x14ac:dyDescent="0.2">
      <c r="A263" t="s">
        <v>47</v>
      </c>
      <c r="E263" s="22" t="s">
        <v>274</v>
      </c>
    </row>
    <row r="264" spans="1:16" x14ac:dyDescent="0.2">
      <c r="A264" s="11" t="s">
        <v>40</v>
      </c>
      <c r="B264" s="16" t="s">
        <v>278</v>
      </c>
      <c r="C264" s="16" t="s">
        <v>279</v>
      </c>
      <c r="D264" s="11" t="s">
        <v>41</v>
      </c>
      <c r="E264" s="17" t="s">
        <v>280</v>
      </c>
      <c r="F264" s="18" t="s">
        <v>62</v>
      </c>
      <c r="G264" s="19">
        <v>2</v>
      </c>
      <c r="H264" s="20">
        <v>0</v>
      </c>
      <c r="I264" s="20">
        <f>ROUND(ROUND(H264,2)*ROUND(G264,3),2)</f>
        <v>0</v>
      </c>
      <c r="O264">
        <f>(I264*21)/100</f>
        <v>0</v>
      </c>
      <c r="P264" t="s">
        <v>17</v>
      </c>
    </row>
    <row r="265" spans="1:16" x14ac:dyDescent="0.2">
      <c r="A265" s="21" t="s">
        <v>44</v>
      </c>
      <c r="E265" s="22" t="s">
        <v>41</v>
      </c>
    </row>
    <row r="266" spans="1:16" x14ac:dyDescent="0.2">
      <c r="A266" s="23" t="s">
        <v>45</v>
      </c>
      <c r="E266" s="24" t="s">
        <v>46</v>
      </c>
    </row>
    <row r="267" spans="1:16" ht="38.25" x14ac:dyDescent="0.2">
      <c r="A267" t="s">
        <v>47</v>
      </c>
      <c r="E267" s="22" t="s">
        <v>281</v>
      </c>
    </row>
    <row r="268" spans="1:16" ht="25.5" x14ac:dyDescent="0.2">
      <c r="A268" s="11" t="s">
        <v>40</v>
      </c>
      <c r="B268" s="16" t="s">
        <v>282</v>
      </c>
      <c r="C268" s="16" t="s">
        <v>283</v>
      </c>
      <c r="D268" s="11" t="s">
        <v>41</v>
      </c>
      <c r="E268" s="17" t="s">
        <v>284</v>
      </c>
      <c r="F268" s="18" t="s">
        <v>62</v>
      </c>
      <c r="G268" s="19">
        <v>1</v>
      </c>
      <c r="H268" s="20">
        <v>0</v>
      </c>
      <c r="I268" s="20">
        <f>ROUND(ROUND(H268,2)*ROUND(G268,3),2)</f>
        <v>0</v>
      </c>
      <c r="O268">
        <f>(I268*21)/100</f>
        <v>0</v>
      </c>
      <c r="P268" t="s">
        <v>17</v>
      </c>
    </row>
    <row r="269" spans="1:16" x14ac:dyDescent="0.2">
      <c r="A269" s="21" t="s">
        <v>44</v>
      </c>
      <c r="E269" s="22" t="s">
        <v>41</v>
      </c>
    </row>
    <row r="270" spans="1:16" x14ac:dyDescent="0.2">
      <c r="A270" s="23" t="s">
        <v>45</v>
      </c>
      <c r="E270" s="24" t="s">
        <v>46</v>
      </c>
    </row>
    <row r="271" spans="1:16" ht="63.75" x14ac:dyDescent="0.2">
      <c r="A271" t="s">
        <v>47</v>
      </c>
      <c r="E271" s="22" t="s">
        <v>285</v>
      </c>
    </row>
    <row r="272" spans="1:16" ht="38.25" x14ac:dyDescent="0.2">
      <c r="A272" s="11" t="s">
        <v>40</v>
      </c>
      <c r="B272" s="16" t="s">
        <v>286</v>
      </c>
      <c r="C272" s="16" t="s">
        <v>287</v>
      </c>
      <c r="D272" s="11" t="s">
        <v>41</v>
      </c>
      <c r="E272" s="17" t="s">
        <v>288</v>
      </c>
      <c r="F272" s="18" t="s">
        <v>62</v>
      </c>
      <c r="G272" s="19">
        <v>1</v>
      </c>
      <c r="H272" s="20">
        <v>0</v>
      </c>
      <c r="I272" s="20">
        <f>ROUND(ROUND(H272,2)*ROUND(G272,3),2)</f>
        <v>0</v>
      </c>
      <c r="O272">
        <f>(I272*21)/100</f>
        <v>0</v>
      </c>
      <c r="P272" t="s">
        <v>17</v>
      </c>
    </row>
    <row r="273" spans="1:16" x14ac:dyDescent="0.2">
      <c r="A273" s="21" t="s">
        <v>44</v>
      </c>
      <c r="E273" s="22" t="s">
        <v>41</v>
      </c>
    </row>
    <row r="274" spans="1:16" x14ac:dyDescent="0.2">
      <c r="A274" s="23" t="s">
        <v>45</v>
      </c>
      <c r="E274" s="24" t="s">
        <v>46</v>
      </c>
    </row>
    <row r="275" spans="1:16" ht="63.75" x14ac:dyDescent="0.2">
      <c r="A275" t="s">
        <v>47</v>
      </c>
      <c r="E275" s="22" t="s">
        <v>285</v>
      </c>
    </row>
    <row r="276" spans="1:16" ht="25.5" x14ac:dyDescent="0.2">
      <c r="A276" s="11" t="s">
        <v>40</v>
      </c>
      <c r="B276" s="16" t="s">
        <v>289</v>
      </c>
      <c r="C276" s="16" t="s">
        <v>290</v>
      </c>
      <c r="D276" s="11" t="s">
        <v>41</v>
      </c>
      <c r="E276" s="17" t="s">
        <v>291</v>
      </c>
      <c r="F276" s="18" t="s">
        <v>62</v>
      </c>
      <c r="G276" s="19">
        <v>1</v>
      </c>
      <c r="H276" s="20">
        <v>0</v>
      </c>
      <c r="I276" s="20">
        <f>ROUND(ROUND(H276,2)*ROUND(G276,3),2)</f>
        <v>0</v>
      </c>
      <c r="O276">
        <f>(I276*21)/100</f>
        <v>0</v>
      </c>
      <c r="P276" t="s">
        <v>17</v>
      </c>
    </row>
    <row r="277" spans="1:16" x14ac:dyDescent="0.2">
      <c r="A277" s="21" t="s">
        <v>44</v>
      </c>
      <c r="E277" s="22" t="s">
        <v>41</v>
      </c>
    </row>
    <row r="278" spans="1:16" x14ac:dyDescent="0.2">
      <c r="A278" s="23" t="s">
        <v>45</v>
      </c>
      <c r="E278" s="24" t="s">
        <v>46</v>
      </c>
    </row>
    <row r="279" spans="1:16" ht="38.25" x14ac:dyDescent="0.2">
      <c r="A279" t="s">
        <v>47</v>
      </c>
      <c r="E279" s="22" t="s">
        <v>292</v>
      </c>
    </row>
    <row r="280" spans="1:16" x14ac:dyDescent="0.2">
      <c r="A280" s="11" t="s">
        <v>40</v>
      </c>
      <c r="B280" s="16" t="s">
        <v>293</v>
      </c>
      <c r="C280" s="16" t="s">
        <v>294</v>
      </c>
      <c r="D280" s="11" t="s">
        <v>41</v>
      </c>
      <c r="E280" s="17" t="s">
        <v>295</v>
      </c>
      <c r="F280" s="18" t="s">
        <v>62</v>
      </c>
      <c r="G280" s="19">
        <v>11</v>
      </c>
      <c r="H280" s="20">
        <v>0</v>
      </c>
      <c r="I280" s="20">
        <f>ROUND(ROUND(H280,2)*ROUND(G280,3),2)</f>
        <v>0</v>
      </c>
      <c r="O280">
        <f>(I280*21)/100</f>
        <v>0</v>
      </c>
      <c r="P280" t="s">
        <v>17</v>
      </c>
    </row>
    <row r="281" spans="1:16" x14ac:dyDescent="0.2">
      <c r="A281" s="21" t="s">
        <v>44</v>
      </c>
      <c r="E281" s="22" t="s">
        <v>41</v>
      </c>
    </row>
    <row r="282" spans="1:16" x14ac:dyDescent="0.2">
      <c r="A282" s="23" t="s">
        <v>45</v>
      </c>
      <c r="E282" s="24" t="s">
        <v>46</v>
      </c>
    </row>
    <row r="283" spans="1:16" ht="38.25" x14ac:dyDescent="0.2">
      <c r="A283" t="s">
        <v>47</v>
      </c>
      <c r="E283" s="22" t="s">
        <v>281</v>
      </c>
    </row>
    <row r="284" spans="1:16" x14ac:dyDescent="0.2">
      <c r="A284" s="11" t="s">
        <v>40</v>
      </c>
      <c r="B284" s="16" t="s">
        <v>296</v>
      </c>
      <c r="C284" s="16" t="s">
        <v>297</v>
      </c>
      <c r="D284" s="11" t="s">
        <v>41</v>
      </c>
      <c r="E284" s="17" t="s">
        <v>298</v>
      </c>
      <c r="F284" s="18" t="s">
        <v>62</v>
      </c>
      <c r="G284" s="19">
        <v>13</v>
      </c>
      <c r="H284" s="20">
        <v>0</v>
      </c>
      <c r="I284" s="20">
        <f>ROUND(ROUND(H284,2)*ROUND(G284,3),2)</f>
        <v>0</v>
      </c>
      <c r="O284">
        <f>(I284*21)/100</f>
        <v>0</v>
      </c>
      <c r="P284" t="s">
        <v>17</v>
      </c>
    </row>
    <row r="285" spans="1:16" x14ac:dyDescent="0.2">
      <c r="A285" s="21" t="s">
        <v>44</v>
      </c>
      <c r="E285" s="22" t="s">
        <v>41</v>
      </c>
    </row>
    <row r="286" spans="1:16" x14ac:dyDescent="0.2">
      <c r="A286" s="23" t="s">
        <v>45</v>
      </c>
      <c r="E286" s="24" t="s">
        <v>46</v>
      </c>
    </row>
    <row r="287" spans="1:16" ht="38.25" x14ac:dyDescent="0.2">
      <c r="A287" t="s">
        <v>47</v>
      </c>
      <c r="E287" s="22" t="s">
        <v>299</v>
      </c>
    </row>
    <row r="288" spans="1:16" ht="25.5" x14ac:dyDescent="0.2">
      <c r="A288" s="11" t="s">
        <v>40</v>
      </c>
      <c r="B288" s="16" t="s">
        <v>300</v>
      </c>
      <c r="C288" s="16" t="s">
        <v>301</v>
      </c>
      <c r="D288" s="11" t="s">
        <v>41</v>
      </c>
      <c r="E288" s="17" t="s">
        <v>302</v>
      </c>
      <c r="F288" s="18" t="s">
        <v>62</v>
      </c>
      <c r="G288" s="19">
        <v>1</v>
      </c>
      <c r="H288" s="20">
        <v>0</v>
      </c>
      <c r="I288" s="20">
        <f>ROUND(ROUND(H288,2)*ROUND(G288,3),2)</f>
        <v>0</v>
      </c>
      <c r="O288">
        <f>(I288*21)/100</f>
        <v>0</v>
      </c>
      <c r="P288" t="s">
        <v>17</v>
      </c>
    </row>
    <row r="289" spans="1:16" x14ac:dyDescent="0.2">
      <c r="A289" s="21" t="s">
        <v>44</v>
      </c>
      <c r="E289" s="22" t="s">
        <v>41</v>
      </c>
    </row>
    <row r="290" spans="1:16" x14ac:dyDescent="0.2">
      <c r="A290" s="23" t="s">
        <v>45</v>
      </c>
      <c r="E290" s="24" t="s">
        <v>46</v>
      </c>
    </row>
    <row r="291" spans="1:16" ht="38.25" x14ac:dyDescent="0.2">
      <c r="A291" t="s">
        <v>47</v>
      </c>
      <c r="E291" s="22" t="s">
        <v>281</v>
      </c>
    </row>
    <row r="292" spans="1:16" x14ac:dyDescent="0.2">
      <c r="A292" s="11" t="s">
        <v>40</v>
      </c>
      <c r="B292" s="16" t="s">
        <v>303</v>
      </c>
      <c r="C292" s="16" t="s">
        <v>304</v>
      </c>
      <c r="D292" s="11" t="s">
        <v>41</v>
      </c>
      <c r="E292" s="17" t="s">
        <v>305</v>
      </c>
      <c r="F292" s="18" t="s">
        <v>306</v>
      </c>
      <c r="G292" s="19">
        <v>22</v>
      </c>
      <c r="H292" s="20">
        <v>0</v>
      </c>
      <c r="I292" s="20">
        <f>ROUND(ROUND(H292,2)*ROUND(G292,3),2)</f>
        <v>0</v>
      </c>
      <c r="O292">
        <f>(I292*21)/100</f>
        <v>0</v>
      </c>
      <c r="P292" t="s">
        <v>17</v>
      </c>
    </row>
    <row r="293" spans="1:16" x14ac:dyDescent="0.2">
      <c r="A293" s="21" t="s">
        <v>44</v>
      </c>
      <c r="E293" s="22" t="s">
        <v>41</v>
      </c>
    </row>
    <row r="294" spans="1:16" x14ac:dyDescent="0.2">
      <c r="A294" s="23" t="s">
        <v>45</v>
      </c>
      <c r="E294" s="24" t="s">
        <v>46</v>
      </c>
    </row>
    <row r="295" spans="1:16" ht="51" x14ac:dyDescent="0.2">
      <c r="A295" t="s">
        <v>47</v>
      </c>
      <c r="E295" s="22" t="s">
        <v>307</v>
      </c>
    </row>
    <row r="296" spans="1:16" x14ac:dyDescent="0.2">
      <c r="A296" s="11" t="s">
        <v>40</v>
      </c>
      <c r="B296" s="16" t="s">
        <v>308</v>
      </c>
      <c r="C296" s="16" t="s">
        <v>309</v>
      </c>
      <c r="D296" s="11" t="s">
        <v>41</v>
      </c>
      <c r="E296" s="17" t="s">
        <v>310</v>
      </c>
      <c r="F296" s="18" t="s">
        <v>306</v>
      </c>
      <c r="G296" s="19">
        <v>6</v>
      </c>
      <c r="H296" s="20">
        <v>0</v>
      </c>
      <c r="I296" s="20">
        <f>ROUND(ROUND(H296,2)*ROUND(G296,3),2)</f>
        <v>0</v>
      </c>
      <c r="O296">
        <f>(I296*21)/100</f>
        <v>0</v>
      </c>
      <c r="P296" t="s">
        <v>17</v>
      </c>
    </row>
    <row r="297" spans="1:16" x14ac:dyDescent="0.2">
      <c r="A297" s="21" t="s">
        <v>44</v>
      </c>
      <c r="E297" s="22" t="s">
        <v>41</v>
      </c>
    </row>
    <row r="298" spans="1:16" x14ac:dyDescent="0.2">
      <c r="A298" s="23" t="s">
        <v>45</v>
      </c>
      <c r="E298" s="24" t="s">
        <v>46</v>
      </c>
    </row>
    <row r="299" spans="1:16" ht="51" x14ac:dyDescent="0.2">
      <c r="A299" t="s">
        <v>47</v>
      </c>
      <c r="E299" s="22" t="s">
        <v>311</v>
      </c>
    </row>
    <row r="300" spans="1:16" x14ac:dyDescent="0.2">
      <c r="A300" s="11" t="s">
        <v>40</v>
      </c>
      <c r="B300" s="16" t="s">
        <v>312</v>
      </c>
      <c r="C300" s="16" t="s">
        <v>313</v>
      </c>
      <c r="D300" s="11" t="s">
        <v>41</v>
      </c>
      <c r="E300" s="17" t="s">
        <v>314</v>
      </c>
      <c r="F300" s="18" t="s">
        <v>306</v>
      </c>
      <c r="G300" s="19">
        <v>16</v>
      </c>
      <c r="H300" s="20">
        <v>0</v>
      </c>
      <c r="I300" s="20">
        <f>ROUND(ROUND(H300,2)*ROUND(G300,3),2)</f>
        <v>0</v>
      </c>
      <c r="O300">
        <f>(I300*21)/100</f>
        <v>0</v>
      </c>
      <c r="P300" t="s">
        <v>17</v>
      </c>
    </row>
    <row r="301" spans="1:16" x14ac:dyDescent="0.2">
      <c r="A301" s="21" t="s">
        <v>44</v>
      </c>
      <c r="E301" s="22" t="s">
        <v>41</v>
      </c>
    </row>
    <row r="302" spans="1:16" x14ac:dyDescent="0.2">
      <c r="A302" s="23" t="s">
        <v>45</v>
      </c>
      <c r="E302" s="24" t="s">
        <v>46</v>
      </c>
    </row>
    <row r="303" spans="1:16" ht="38.25" x14ac:dyDescent="0.2">
      <c r="A303" t="s">
        <v>47</v>
      </c>
      <c r="E303" s="22" t="s">
        <v>315</v>
      </c>
    </row>
    <row r="304" spans="1:16" x14ac:dyDescent="0.2">
      <c r="A304" s="11" t="s">
        <v>40</v>
      </c>
      <c r="B304" s="16" t="s">
        <v>316</v>
      </c>
      <c r="C304" s="16" t="s">
        <v>317</v>
      </c>
      <c r="D304" s="11" t="s">
        <v>41</v>
      </c>
      <c r="E304" s="17" t="s">
        <v>318</v>
      </c>
      <c r="F304" s="18" t="s">
        <v>306</v>
      </c>
      <c r="G304" s="19">
        <v>6</v>
      </c>
      <c r="H304" s="20">
        <v>0</v>
      </c>
      <c r="I304" s="20">
        <f>ROUND(ROUND(H304,2)*ROUND(G304,3),2)</f>
        <v>0</v>
      </c>
      <c r="O304">
        <f>(I304*21)/100</f>
        <v>0</v>
      </c>
      <c r="P304" t="s">
        <v>17</v>
      </c>
    </row>
    <row r="305" spans="1:16" x14ac:dyDescent="0.2">
      <c r="A305" s="21" t="s">
        <v>44</v>
      </c>
      <c r="E305" s="22" t="s">
        <v>41</v>
      </c>
    </row>
    <row r="306" spans="1:16" x14ac:dyDescent="0.2">
      <c r="A306" s="23" t="s">
        <v>45</v>
      </c>
      <c r="E306" s="24" t="s">
        <v>46</v>
      </c>
    </row>
    <row r="307" spans="1:16" ht="38.25" x14ac:dyDescent="0.2">
      <c r="A307" t="s">
        <v>47</v>
      </c>
      <c r="E307" s="22" t="s">
        <v>319</v>
      </c>
    </row>
    <row r="308" spans="1:16" ht="25.5" x14ac:dyDescent="0.2">
      <c r="A308" s="11" t="s">
        <v>40</v>
      </c>
      <c r="B308" s="16" t="s">
        <v>320</v>
      </c>
      <c r="C308" s="16" t="s">
        <v>321</v>
      </c>
      <c r="D308" s="11" t="s">
        <v>41</v>
      </c>
      <c r="E308" s="17" t="s">
        <v>322</v>
      </c>
      <c r="F308" s="18" t="s">
        <v>62</v>
      </c>
      <c r="G308" s="19">
        <v>40</v>
      </c>
      <c r="H308" s="20">
        <v>0</v>
      </c>
      <c r="I308" s="20">
        <f>ROUND(ROUND(H308,2)*ROUND(G308,3),2)</f>
        <v>0</v>
      </c>
      <c r="O308">
        <f>(I308*21)/100</f>
        <v>0</v>
      </c>
      <c r="P308" t="s">
        <v>17</v>
      </c>
    </row>
    <row r="309" spans="1:16" x14ac:dyDescent="0.2">
      <c r="A309" s="21" t="s">
        <v>44</v>
      </c>
      <c r="E309" s="22" t="s">
        <v>41</v>
      </c>
    </row>
    <row r="310" spans="1:16" x14ac:dyDescent="0.2">
      <c r="A310" s="23" t="s">
        <v>45</v>
      </c>
      <c r="E310" s="24" t="s">
        <v>46</v>
      </c>
    </row>
    <row r="311" spans="1:16" ht="38.25" x14ac:dyDescent="0.2">
      <c r="A311" t="s">
        <v>47</v>
      </c>
      <c r="E311" s="22" t="s">
        <v>323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D.1.2_SO 06-06-62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Šramota Petr Ing.</dc:creator>
  <cp:keywords/>
  <dc:description/>
  <cp:lastModifiedBy>Šramota Petr Ing.</cp:lastModifiedBy>
  <dcterms:created xsi:type="dcterms:W3CDTF">2023-08-08T12:47:16Z</dcterms:created>
  <dcterms:modified xsi:type="dcterms:W3CDTF">2023-08-08T12:47:16Z</dcterms:modified>
  <cp:category/>
  <cp:contentStatus/>
</cp:coreProperties>
</file>